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0" windowWidth="11805" windowHeight="11760" tabRatio="961" activeTab="1"/>
  </bookViews>
  <sheets>
    <sheet name="PRESUPUESTO STARD (2000L)" sheetId="26" r:id="rId1"/>
    <sheet name="PRESUPUESTO STARD (3000L)" sheetId="3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G42" i="33" l="1"/>
  <c r="G41" i="33"/>
  <c r="G40" i="33"/>
  <c r="G39" i="33"/>
  <c r="C19" i="33"/>
  <c r="C18" i="33"/>
  <c r="C17" i="33"/>
  <c r="C19" i="26"/>
  <c r="C18" i="26"/>
  <c r="C17" i="26"/>
  <c r="G43" i="33" l="1"/>
  <c r="G44" i="33" s="1"/>
  <c r="G45" i="33" l="1"/>
  <c r="G36" i="26" l="1"/>
  <c r="G37" i="26"/>
  <c r="E28" i="26"/>
  <c r="G37" i="33" l="1"/>
  <c r="G36" i="33"/>
  <c r="D23" i="33"/>
  <c r="A23" i="33"/>
  <c r="E34" i="33" l="1"/>
  <c r="E34" i="26" l="1"/>
  <c r="D23" i="26"/>
  <c r="E13" i="26" l="1"/>
  <c r="E13" i="33" l="1"/>
  <c r="E28" i="33" l="1"/>
  <c r="E15" i="33" l="1"/>
  <c r="E15" i="26"/>
  <c r="G39" i="26" s="1"/>
  <c r="E22" i="26" l="1"/>
  <c r="G40" i="26" s="1"/>
  <c r="E27" i="33"/>
  <c r="E27" i="26"/>
  <c r="G41" i="26" s="1"/>
  <c r="E22" i="33"/>
  <c r="G42" i="26" l="1"/>
  <c r="G43" i="26"/>
  <c r="G44" i="26" s="1"/>
  <c r="G45" i="26" l="1"/>
</calcChain>
</file>

<file path=xl/sharedStrings.xml><?xml version="1.0" encoding="utf-8"?>
<sst xmlns="http://schemas.openxmlformats.org/spreadsheetml/2006/main" count="201" uniqueCount="72">
  <si>
    <t>m</t>
  </si>
  <si>
    <t>CANTIDAD</t>
  </si>
  <si>
    <t>ml</t>
  </si>
  <si>
    <t>m2</t>
  </si>
  <si>
    <t>ITEM</t>
  </si>
  <si>
    <t>DESCRIPCION</t>
  </si>
  <si>
    <t>UNIDAD</t>
  </si>
  <si>
    <t>m3</t>
  </si>
  <si>
    <t>Lleno y apisonado de zanjas y apiques con material selecto de la excavación incluye acarreo interno</t>
  </si>
  <si>
    <t>Regada de material proveniente de la excavación y conformación del terreno.</t>
  </si>
  <si>
    <t>S.T.I Tuberia PVC-S 3" (75mm) Incluye accesorios</t>
  </si>
  <si>
    <t>und</t>
  </si>
  <si>
    <t>S.T.I caja circular en tuberia P.V.C en novafort de 12" para valvula de purga de lodos incluye tapa en fibra de vidrio con manila sintetica.</t>
  </si>
  <si>
    <t>COSTO DIRECTO INSTALACION DE UN STARD</t>
  </si>
  <si>
    <t>COSTOS DIRECTOS DESCARGA FUENTE SUPERFICIAL</t>
  </si>
  <si>
    <t>Excavación manual en material común hasta 2m de profundidad bajo cualquier grado de humedad.</t>
  </si>
  <si>
    <t>S.T.I geotextil NT referencia 1600</t>
  </si>
  <si>
    <t>S.T.I cajas plasticas de gaseosa recicladas de ,41x,34x,25 como medio de soporte o un material de soporte plastico avalado por las partes.</t>
  </si>
  <si>
    <t>Ensayo de percolación</t>
  </si>
  <si>
    <t>COSTOS DIRECTOS DESCARGA POZO DE ABSORCION</t>
  </si>
  <si>
    <t>Excavación manual en material común hasta minimo 30cm de profundidad bajo cualquier grado de humedad en 30m</t>
  </si>
  <si>
    <t>Instalacion tuberia perforada con tapon.</t>
  </si>
  <si>
    <t>lecho de grava</t>
  </si>
  <si>
    <t>Geotextil o costales de fibra para cubriento previo de la tueberia antes de lleno y acondicionamiento del terreno con material de excavacion-</t>
  </si>
  <si>
    <t>COSTOS DIRECTOS DESCARGA CAMPO DE INFILTRACIÓN</t>
  </si>
  <si>
    <t>COSTO DIRECTO ACTIVIDADES ADICIONALES A LA INSTALACION DEL STARD</t>
  </si>
  <si>
    <t>ACTIVIDAD</t>
  </si>
  <si>
    <t>Reunión de Socialización con la comunidad beneficiada</t>
  </si>
  <si>
    <t>Reunion</t>
  </si>
  <si>
    <r>
      <t xml:space="preserve">Cerramiento  de STARD con estacón de madera </t>
    </r>
    <r>
      <rPr>
        <b/>
        <sz val="10"/>
        <rFont val="Calibri"/>
        <family val="2"/>
        <scheme val="minor"/>
      </rPr>
      <t xml:space="preserve">(incluye maximo 4 pie de amigos) </t>
    </r>
    <r>
      <rPr>
        <sz val="10"/>
        <rFont val="Calibri"/>
        <family val="2"/>
        <scheme val="minor"/>
      </rPr>
      <t>y alambre de púas o liso 3 lineas (15 ml x STARD)</t>
    </r>
  </si>
  <si>
    <t>Señalizacion STARD (Placa en acero según diseño corporativo)</t>
  </si>
  <si>
    <t>Capacitación teórico – practico en mantenimiento y operación del sistemas  y levantamiento de indicadores socio económicos para cada familia.</t>
  </si>
  <si>
    <t>Taller</t>
  </si>
  <si>
    <t>MANTENIMIENTO DE SISTEMAS DE TRATAMIENTO PARA LAS AGUAS RESIDUALES</t>
  </si>
  <si>
    <t>Mantenimiento manual de STARD con disposicion final e inoculacion.</t>
  </si>
  <si>
    <t>Sistema</t>
  </si>
  <si>
    <t>Mantenimiento por vactor de STARD (Extracción d de minimo 5 m3 y maximo 7 m3 de lodo), incluye disposicion final e inoculación.</t>
  </si>
  <si>
    <t>VR TOTAL</t>
  </si>
  <si>
    <t>F.S</t>
  </si>
  <si>
    <t>POZO ABSORCION</t>
  </si>
  <si>
    <t>CAMPO INFILTRACION</t>
  </si>
  <si>
    <t>TOTAL</t>
  </si>
  <si>
    <t>Limpieza y replanteo</t>
  </si>
  <si>
    <t>Lecho de grava</t>
  </si>
  <si>
    <t>Excavaciones en material común y suelo rocoso</t>
  </si>
  <si>
    <t>Suministro, transporte e instalacion (S.T.I) Tuberia Sanitaria de PVC 2" (50mm) Incluye accesorios</t>
  </si>
  <si>
    <r>
      <t xml:space="preserve">S.T.I Sifón S.R PVC-S 3" (75 mm) Para control de olores . Incluye caja de registro de 40*40 cm y accesorios.
</t>
    </r>
    <r>
      <rPr>
        <b/>
        <u/>
        <sz val="10"/>
        <rFont val="Calibri"/>
        <family val="2"/>
        <scheme val="minor"/>
      </rPr>
      <t>Especificar material de la caja: concreto o fibra de vidrio</t>
    </r>
  </si>
  <si>
    <r>
      <t xml:space="preserve">S.T.I Valvula de bola o de apertura rapida 2" en PVC para purga de lodos incluye accesorios. </t>
    </r>
    <r>
      <rPr>
        <b/>
        <u/>
        <sz val="10"/>
        <color rgb="FF000000"/>
        <rFont val="Calibri"/>
        <family val="2"/>
        <scheme val="minor"/>
      </rPr>
      <t>(En el caso de que este item esté incluido como un accesorio del STARD a proponer no debera ser presupuestado)</t>
    </r>
  </si>
  <si>
    <r>
      <t xml:space="preserve">S.T.I  tuberia </t>
    </r>
    <r>
      <rPr>
        <b/>
        <sz val="10"/>
        <rFont val="Calibri"/>
        <family val="2"/>
        <scheme val="minor"/>
      </rPr>
      <t xml:space="preserve">PVC </t>
    </r>
    <r>
      <rPr>
        <sz val="10"/>
        <rFont val="Calibri"/>
        <family val="2"/>
        <scheme val="minor"/>
      </rPr>
      <t>de 2" para descarga de efluente con accesorios</t>
    </r>
  </si>
  <si>
    <t>Excavaciones en material común y suelo rocoso.</t>
  </si>
  <si>
    <t>|</t>
  </si>
  <si>
    <r>
      <t xml:space="preserve">S.T.I de sistema séptico y FAFA prefabricado en PRFV (Poliester reforzado con fibra de vidrio) de </t>
    </r>
    <r>
      <rPr>
        <b/>
        <sz val="10"/>
        <rFont val="Calibri"/>
        <family val="2"/>
        <scheme val="minor"/>
      </rPr>
      <t>3000 lts</t>
    </r>
    <r>
      <rPr>
        <sz val="10"/>
        <rFont val="Calibri"/>
        <family val="2"/>
        <scheme val="minor"/>
      </rPr>
      <t xml:space="preserve"> de capacidad (incluye accesorios internos, material filtrante para el FAFA que garanticen un area superficial de contacto &gt;de 90 m2/m3 tuberia P.V.C-S de 2" con accesorios y malla mosquitera doble, trampa de grasas y transporte y acarreos hasta el sitio de la obra).
NOTA: STARD COTIZADO - SOLOFIBRAS.</t>
    </r>
  </si>
  <si>
    <t>PRESUPUESTO STARD -2020</t>
  </si>
  <si>
    <t>lecho de grava (Espesor 0,4 m)</t>
  </si>
  <si>
    <r>
      <t xml:space="preserve">S.T.I de sistema séptico y FAFA prefabricado en PRFV (Poliester reforzado con fibra de vidrio) de </t>
    </r>
    <r>
      <rPr>
        <b/>
        <sz val="10"/>
        <rFont val="Calibri"/>
        <family val="2"/>
        <scheme val="minor"/>
      </rPr>
      <t>2000 lts</t>
    </r>
    <r>
      <rPr>
        <sz val="10"/>
        <rFont val="Calibri"/>
        <family val="2"/>
        <scheme val="minor"/>
      </rPr>
      <t xml:space="preserve"> de capacidad (incluye accesorios internos, material filtrante para el FAFA que garanticen un area superficial de contacto &gt;de 90 m2/m3 tuberia P.V.C-S de 2" con accesorios y malla mosquitera doble, trampa de grasas y transporte y acarreos hasta el sitio de la obra).</t>
    </r>
  </si>
  <si>
    <t xml:space="preserve">VR UNITARIO </t>
  </si>
  <si>
    <t>IVA (en caso que aplique)</t>
  </si>
  <si>
    <t>A%</t>
  </si>
  <si>
    <t>U%</t>
  </si>
  <si>
    <t>IVA%</t>
  </si>
  <si>
    <r>
      <t xml:space="preserve">Utilidad: </t>
    </r>
    <r>
      <rPr>
        <sz val="11"/>
        <color rgb="FF000000"/>
        <rFont val="Arial"/>
        <family val="2"/>
      </rPr>
      <t>porcentaje esperado por el contratista.</t>
    </r>
  </si>
  <si>
    <t>(especificar porcentaje)</t>
  </si>
  <si>
    <t>CONTRATISTA:</t>
  </si>
  <si>
    <t>FIRMA REP. LEGAL:</t>
  </si>
  <si>
    <t>NOMBRE REPRESENTANTE LEGAL:</t>
  </si>
  <si>
    <t>NIT.</t>
  </si>
  <si>
    <r>
      <t>Administración:</t>
    </r>
    <r>
      <rPr>
        <sz val="11"/>
        <color rgb="FF000000"/>
        <rFont val="Calibri"/>
        <family val="2"/>
        <scheme val="minor"/>
      </rPr>
      <t xml:space="preserve"> incluye todos los costos inherentes a la realización de las operaciones administrativas y de logística de obra, es decir los costos de comunicaciones, papelería, transporte del personal profesional, técnico y de campo, así mismo todos los gastos que comprenden la logística del proyecto. Además, del pago de las retenciones que obedece según el municipio donde se ejecuten las actividades.</t>
    </r>
  </si>
  <si>
    <t xml:space="preserve">NOTA 1: El artículo 476 del ET especifica las actividades que se encuentran excluidas del impuesto al valor agregado. 
</t>
  </si>
  <si>
    <t>NOTA 2: En la construcción de los precios de referencia se deberá incluir la administración y la rentabilidad pretendida como oferente (FILA 42 y 43).</t>
  </si>
  <si>
    <t>NOTA 3: En el porcentaje de administración propuesto, se deberá incluir el protocolo para prevenir el contagio y la propagación del coronavirus COVID 19 en los trabajadores.</t>
  </si>
  <si>
    <t xml:space="preserve">NOTA 5: El valor de las actividades deben incluir el valor del transporte </t>
  </si>
  <si>
    <t>NOTA 4: En el porcentaje de administración propuesto, se deberá tener en cuenta todas las deducciones de ley, incluyendo las retenciones a titulo de renta, el 1% de estampillas Universidad de Antioquia, retencion de industria y comercio que se contempla desde el 2*1000 hasta el 10*1000 dependiendo del municipio donde se ejecuten las actividades, asi mismo se realiza un 15% de retencion de IVA, lo anterior conforme a la ejecución de un contrato bajo la modalidad de mandato con EPM.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</si>
</sst>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#,##0;\-&quot;$&quot;\ #,##0"/>
    <numFmt numFmtId="165" formatCode="_-&quot;$&quot;\ * #,##0_-;\-&quot;$&quot;\ * #,##0_-;_-&quot;$&quot;\ * &quot;-&quot;_-;_-@_-"/>
    <numFmt numFmtId="166" formatCode="_-&quot;$&quot;\ * #,##0.00_-;\-&quot;$&quot;\ * #,##0.00_-;_-&quot;$&quot;\ * &quot;-&quot;??_-;_-@_-"/>
    <numFmt numFmtId="167" formatCode="_(* #,##0_);_(* \(#,##0\);_(* &quot;-&quot;_);_(@_)"/>
    <numFmt numFmtId="168" formatCode="_(&quot;$&quot;\ * #,##0.00_);_(&quot;$&quot;\ * \(#,##0.00\);_(&quot;$&quot;\ * &quot;-&quot;??_);_(@_)"/>
    <numFmt numFmtId="169" formatCode="_(* #,##0.00_);_(* \(#,##0.00\);_(* &quot;-&quot;??_);_(@_)"/>
    <numFmt numFmtId="170" formatCode="0.0"/>
    <numFmt numFmtId="171" formatCode="#,##0.000"/>
    <numFmt numFmtId="172" formatCode="#."/>
    <numFmt numFmtId="173" formatCode="&quot;$&quot;#,##0\ ;\(&quot;$&quot;#,##0\)"/>
    <numFmt numFmtId="174" formatCode="_([$€]* #,##0.00_);_([$€]* \(#,##0.00\);_([$€]* &quot;-&quot;??_);_(@_)"/>
    <numFmt numFmtId="175" formatCode="#,##0.0___);\-#,##0.0___);* @___)"/>
    <numFmt numFmtId="176" formatCode="#,##0.0_____);\-#,##0.0_____);* @_____)"/>
    <numFmt numFmtId="177" formatCode="#,##0.0________;\-#,##0.0________;* @________"/>
    <numFmt numFmtId="178" formatCode="#,##0.0__________;\-#,##0.0__________;* @__________"/>
    <numFmt numFmtId="179" formatCode="#,##0.0____________;\-#,##0.0____________;* @____________"/>
    <numFmt numFmtId="180" formatCode="#,##0.0_______________);\-#,##0.0_______________);* @_______________)"/>
    <numFmt numFmtId="181" formatCode="#,##0.0%___);\-#,##0.0%___);* @___)"/>
    <numFmt numFmtId="182" formatCode="#,##0.0%_____);\-#,##0.0%_____);* @_____)"/>
    <numFmt numFmtId="183" formatCode="#,##0.0%________;\-#,##0.0%________;* @________"/>
    <numFmt numFmtId="184" formatCode="#,##0.0%__________;\-#,##0.0%__________;* @__________"/>
    <numFmt numFmtId="185" formatCode="#,##0.0%____________;\-#,##0.0%____________;* @____________"/>
    <numFmt numFmtId="186" formatCode="#,#00"/>
    <numFmt numFmtId="187" formatCode="_-* #,##0\ _P_t_s_-;\-* #,##0\ _P_t_s_-;_-* &quot;-&quot;??\ _P_t_s_-;_-@_-"/>
    <numFmt numFmtId="188" formatCode="_-* #,##0.00\ _P_t_s_-;\-* #,##0.00\ _P_t_s_-;_-* &quot;-&quot;??\ _P_t_s_-;_-@_-"/>
    <numFmt numFmtId="189" formatCode="#.00"/>
    <numFmt numFmtId="190" formatCode="_(&quot;$&quot;* #,##0.00_);_(&quot;$&quot;* \(#,##0.00\);_(&quot;$&quot;* &quot;-&quot;??_);_(@_)"/>
    <numFmt numFmtId="191" formatCode="_(&quot;C$&quot;* #,##0.00_);_(&quot;C$&quot;* \(#,##0.00\);_(&quot;C$&quot;* &quot;-&quot;??_);_(@_)"/>
    <numFmt numFmtId="192" formatCode="\$#,#00"/>
    <numFmt numFmtId="193" formatCode="#,##0.000;\-#,##0.000"/>
    <numFmt numFmtId="194" formatCode="#.##000"/>
    <numFmt numFmtId="195" formatCode="\$#,##0.00\ ;\(\$#,##0.00\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sz val="1"/>
      <color indexed="8"/>
      <name val="Courier"/>
      <family val="3"/>
    </font>
    <font>
      <sz val="1"/>
      <color indexed="16"/>
      <name val="Courier"/>
      <family val="3"/>
    </font>
    <font>
      <sz val="10"/>
      <color indexed="24"/>
      <name val="Arial"/>
      <family val="2"/>
    </font>
    <font>
      <sz val="9"/>
      <color indexed="8"/>
      <name val="Arial"/>
      <family val="2"/>
    </font>
    <font>
      <sz val="1"/>
      <color indexed="8"/>
      <name val="Courier"/>
      <family val="3"/>
    </font>
    <font>
      <b/>
      <sz val="10"/>
      <color indexed="24"/>
      <name val="Arial"/>
      <family val="2"/>
    </font>
    <font>
      <sz val="8"/>
      <color indexed="24"/>
      <name val="Arial"/>
      <family val="2"/>
    </font>
    <font>
      <b/>
      <sz val="1"/>
      <color indexed="16"/>
      <name val="Courier"/>
      <family val="3"/>
    </font>
    <font>
      <u/>
      <sz val="10"/>
      <color indexed="12"/>
      <name val="Arial"/>
      <family val="2"/>
    </font>
    <font>
      <sz val="12"/>
      <name val="Arial MT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u/>
      <sz val="7.5"/>
      <color indexed="12"/>
      <name val="Arial"/>
      <family val="2"/>
    </font>
    <font>
      <b/>
      <sz val="10"/>
      <color rgb="FF0D0D0D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6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39">
    <xf numFmtId="0" fontId="0" fillId="0" borderId="0"/>
    <xf numFmtId="0" fontId="2" fillId="0" borderId="0"/>
    <xf numFmtId="0" fontId="8" fillId="0" borderId="0"/>
    <xf numFmtId="0" fontId="10" fillId="0" borderId="0">
      <protection locked="0"/>
    </xf>
    <xf numFmtId="0" fontId="10" fillId="0" borderId="0">
      <protection locked="0"/>
    </xf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5" fillId="0" borderId="0"/>
    <xf numFmtId="174" fontId="5" fillId="0" borderId="0" applyFont="0" applyFill="0" applyBorder="0" applyAlignment="0" applyProtection="0"/>
    <xf numFmtId="175" fontId="13" fillId="0" borderId="1" applyFont="0" applyFill="0" applyBorder="0" applyProtection="0"/>
    <xf numFmtId="176" fontId="13" fillId="0" borderId="2" applyFont="0" applyFill="0" applyBorder="0" applyProtection="0"/>
    <xf numFmtId="177" fontId="13" fillId="0" borderId="2" applyFont="0" applyFill="0" applyBorder="0" applyProtection="0"/>
    <xf numFmtId="178" fontId="13" fillId="0" borderId="2" applyFont="0" applyFill="0" applyBorder="0" applyProtection="0"/>
    <xf numFmtId="179" fontId="13" fillId="0" borderId="2" applyFont="0" applyFill="0" applyBorder="0" applyProtection="0"/>
    <xf numFmtId="180" fontId="13" fillId="0" borderId="1" applyFont="0" applyFill="0" applyBorder="0" applyProtection="0"/>
    <xf numFmtId="181" fontId="7" fillId="0" borderId="3" applyFont="0" applyFill="0" applyBorder="0" applyProtection="0"/>
    <xf numFmtId="182" fontId="5" fillId="0" borderId="0" applyFont="0" applyFill="0" applyBorder="0" applyProtection="0"/>
    <xf numFmtId="183" fontId="5" fillId="0" borderId="0" applyFont="0" applyFill="0" applyBorder="0" applyProtection="0"/>
    <xf numFmtId="184" fontId="13" fillId="0" borderId="4" applyFont="0" applyFill="0" applyBorder="0" applyProtection="0"/>
    <xf numFmtId="185" fontId="13" fillId="0" borderId="4" applyFont="0" applyFill="0" applyBorder="0" applyProtection="0"/>
    <xf numFmtId="0" fontId="14" fillId="0" borderId="0">
      <protection locked="0"/>
    </xf>
    <xf numFmtId="186" fontId="14" fillId="0" borderId="0">
      <protection locked="0"/>
    </xf>
    <xf numFmtId="2" fontId="1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2" fontId="17" fillId="0" borderId="0">
      <protection locked="0"/>
    </xf>
    <xf numFmtId="172" fontId="17" fillId="0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88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92" fontId="14" fillId="0" borderId="0">
      <protection locked="0"/>
    </xf>
    <xf numFmtId="193" fontId="5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11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94" fontId="14" fillId="0" borderId="0">
      <protection locked="0"/>
    </xf>
    <xf numFmtId="164" fontId="19" fillId="0" borderId="0">
      <protection locked="0"/>
    </xf>
    <xf numFmtId="0" fontId="9" fillId="0" borderId="0">
      <alignment vertical="top"/>
    </xf>
    <xf numFmtId="39" fontId="6" fillId="0" borderId="5" applyFill="0">
      <alignment horizontal="left"/>
    </xf>
    <xf numFmtId="0" fontId="5" fillId="0" borderId="0" applyNumberFormat="0"/>
    <xf numFmtId="0" fontId="20" fillId="0" borderId="0" applyProtection="0"/>
    <xf numFmtId="195" fontId="20" fillId="0" borderId="0" applyProtection="0"/>
    <xf numFmtId="0" fontId="21" fillId="0" borderId="0" applyProtection="0"/>
    <xf numFmtId="0" fontId="22" fillId="0" borderId="0" applyProtection="0"/>
    <xf numFmtId="0" fontId="20" fillId="0" borderId="6" applyProtection="0"/>
    <xf numFmtId="0" fontId="20" fillId="0" borderId="0"/>
    <xf numFmtId="10" fontId="20" fillId="0" borderId="0" applyProtection="0"/>
    <xf numFmtId="0" fontId="20" fillId="0" borderId="0"/>
    <xf numFmtId="2" fontId="20" fillId="0" borderId="0" applyProtection="0"/>
    <xf numFmtId="4" fontId="20" fillId="0" borderId="0" applyProtection="0"/>
    <xf numFmtId="0" fontId="5" fillId="0" borderId="0"/>
    <xf numFmtId="168" fontId="4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9">
    <xf numFmtId="0" fontId="0" fillId="0" borderId="0" xfId="0"/>
    <xf numFmtId="0" fontId="25" fillId="3" borderId="7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left" vertical="center" wrapText="1"/>
    </xf>
    <xf numFmtId="0" fontId="25" fillId="3" borderId="7" xfId="0" applyFont="1" applyFill="1" applyBorder="1" applyAlignment="1">
      <alignment horizontal="left" vertical="center" wrapText="1"/>
    </xf>
    <xf numFmtId="0" fontId="28" fillId="4" borderId="7" xfId="0" applyFont="1" applyFill="1" applyBorder="1" applyAlignment="1">
      <alignment horizontal="center" vertical="center" wrapText="1"/>
    </xf>
    <xf numFmtId="0" fontId="28" fillId="5" borderId="7" xfId="0" applyFont="1" applyFill="1" applyBorder="1" applyAlignment="1">
      <alignment horizontal="center" vertical="center" wrapText="1"/>
    </xf>
    <xf numFmtId="165" fontId="0" fillId="6" borderId="7" xfId="123" applyFont="1" applyFill="1" applyBorder="1"/>
    <xf numFmtId="0" fontId="0" fillId="6" borderId="0" xfId="0" applyFill="1"/>
    <xf numFmtId="165" fontId="0" fillId="6" borderId="0" xfId="0" applyNumberFormat="1" applyFill="1"/>
    <xf numFmtId="165" fontId="0" fillId="6" borderId="0" xfId="123" applyFont="1" applyFill="1"/>
    <xf numFmtId="165" fontId="0" fillId="0" borderId="0" xfId="0" applyNumberFormat="1"/>
    <xf numFmtId="0" fontId="24" fillId="2" borderId="11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165" fontId="0" fillId="0" borderId="0" xfId="123" applyFont="1"/>
    <xf numFmtId="0" fontId="25" fillId="3" borderId="7" xfId="0" applyFont="1" applyFill="1" applyBorder="1" applyAlignment="1">
      <alignment horizontal="justify" vertical="center" wrapText="1"/>
    </xf>
    <xf numFmtId="0" fontId="26" fillId="3" borderId="7" xfId="0" applyFont="1" applyFill="1" applyBorder="1" applyAlignment="1">
      <alignment horizontal="justify" vertical="center" wrapText="1"/>
    </xf>
    <xf numFmtId="165" fontId="0" fillId="6" borderId="7" xfId="123" applyFont="1" applyFill="1" applyBorder="1" applyAlignment="1">
      <alignment horizontal="center" vertical="center"/>
    </xf>
    <xf numFmtId="0" fontId="33" fillId="0" borderId="12" xfId="0" applyFont="1" applyBorder="1" applyAlignment="1">
      <alignment horizontal="right" vertical="center"/>
    </xf>
    <xf numFmtId="0" fontId="32" fillId="0" borderId="13" xfId="0" applyFont="1" applyBorder="1" applyAlignment="1">
      <alignment horizontal="right" vertical="center"/>
    </xf>
    <xf numFmtId="0" fontId="32" fillId="0" borderId="14" xfId="0" applyFont="1" applyBorder="1" applyAlignment="1">
      <alignment horizontal="right" vertical="center"/>
    </xf>
    <xf numFmtId="165" fontId="30" fillId="6" borderId="9" xfId="0" applyNumberFormat="1" applyFont="1" applyFill="1" applyBorder="1" applyAlignment="1">
      <alignment horizontal="center"/>
    </xf>
    <xf numFmtId="0" fontId="30" fillId="6" borderId="8" xfId="0" applyFont="1" applyFill="1" applyBorder="1" applyAlignment="1">
      <alignment horizontal="center"/>
    </xf>
    <xf numFmtId="165" fontId="31" fillId="6" borderId="10" xfId="0" applyNumberFormat="1" applyFont="1" applyFill="1" applyBorder="1" applyAlignment="1">
      <alignment horizontal="center" vertical="center" wrapText="1"/>
    </xf>
    <xf numFmtId="0" fontId="31" fillId="6" borderId="8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center" vertical="center" wrapText="1"/>
    </xf>
    <xf numFmtId="0" fontId="28" fillId="5" borderId="9" xfId="0" applyFont="1" applyFill="1" applyBorder="1" applyAlignment="1">
      <alignment horizontal="center" vertical="center" wrapText="1"/>
    </xf>
    <xf numFmtId="0" fontId="28" fillId="5" borderId="10" xfId="0" applyFont="1" applyFill="1" applyBorder="1" applyAlignment="1">
      <alignment horizontal="center" vertical="center" wrapText="1"/>
    </xf>
    <xf numFmtId="165" fontId="30" fillId="6" borderId="10" xfId="0" applyNumberFormat="1" applyFont="1" applyFill="1" applyBorder="1" applyAlignment="1">
      <alignment horizontal="center"/>
    </xf>
    <xf numFmtId="0" fontId="28" fillId="5" borderId="7" xfId="0" applyFont="1" applyFill="1" applyBorder="1" applyAlignment="1">
      <alignment horizontal="center" vertical="center" wrapText="1"/>
    </xf>
    <xf numFmtId="165" fontId="36" fillId="6" borderId="7" xfId="123" applyFont="1" applyFill="1" applyBorder="1"/>
    <xf numFmtId="0" fontId="39" fillId="0" borderId="7" xfId="0" applyFont="1" applyBorder="1" applyAlignment="1">
      <alignment horizontal="left" vertical="top" wrapText="1"/>
    </xf>
    <xf numFmtId="0" fontId="39" fillId="0" borderId="9" xfId="0" applyFont="1" applyBorder="1" applyAlignment="1">
      <alignment horizontal="left" vertical="top" wrapText="1"/>
    </xf>
    <xf numFmtId="0" fontId="39" fillId="0" borderId="10" xfId="0" applyFont="1" applyBorder="1" applyAlignment="1">
      <alignment horizontal="left" vertical="top" wrapText="1"/>
    </xf>
    <xf numFmtId="0" fontId="39" fillId="0" borderId="8" xfId="0" applyFont="1" applyBorder="1" applyAlignment="1">
      <alignment horizontal="left" vertical="top" wrapText="1"/>
    </xf>
    <xf numFmtId="0" fontId="41" fillId="0" borderId="7" xfId="0" applyFont="1" applyBorder="1" applyAlignment="1">
      <alignment horizontal="left" wrapText="1"/>
    </xf>
    <xf numFmtId="0" fontId="39" fillId="0" borderId="15" xfId="0" applyFont="1" applyBorder="1" applyAlignment="1">
      <alignment horizontal="left" vertical="top" wrapText="1"/>
    </xf>
    <xf numFmtId="0" fontId="39" fillId="0" borderId="0" xfId="0" applyFont="1" applyBorder="1" applyAlignment="1">
      <alignment horizontal="left" vertical="top" wrapText="1"/>
    </xf>
    <xf numFmtId="0" fontId="0" fillId="0" borderId="0" xfId="0" applyBorder="1"/>
    <xf numFmtId="0" fontId="34" fillId="0" borderId="7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wrapText="1"/>
    </xf>
    <xf numFmtId="0" fontId="26" fillId="3" borderId="7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justify" vertical="center" wrapText="1"/>
    </xf>
    <xf numFmtId="0" fontId="26" fillId="3" borderId="0" xfId="0" applyFont="1" applyFill="1" applyBorder="1" applyAlignment="1">
      <alignment horizontal="justify" vertical="center" wrapText="1"/>
    </xf>
  </cellXfs>
  <cellStyles count="139">
    <cellStyle name="%" xfId="2"/>
    <cellStyle name="Cabecera 1" xfId="3"/>
    <cellStyle name="Cabecera 2" xfId="4"/>
    <cellStyle name="Coma 2" xfId="5"/>
    <cellStyle name="Coma 2 2" xfId="6"/>
    <cellStyle name="Coma 3" xfId="7"/>
    <cellStyle name="Coma 3 2" xfId="8"/>
    <cellStyle name="Comma" xfId="121"/>
    <cellStyle name="Comma0" xfId="9"/>
    <cellStyle name="Currency" xfId="122"/>
    <cellStyle name="Currency0" xfId="10"/>
    <cellStyle name="Date" xfId="11"/>
    <cellStyle name="Estilo 1" xfId="12"/>
    <cellStyle name="Euro" xfId="13"/>
    <cellStyle name="F#1" xfId="14"/>
    <cellStyle name="F#2" xfId="15"/>
    <cellStyle name="F#3" xfId="16"/>
    <cellStyle name="F#4" xfId="17"/>
    <cellStyle name="F#5" xfId="18"/>
    <cellStyle name="F#6" xfId="19"/>
    <cellStyle name="F%1" xfId="20"/>
    <cellStyle name="F%2" xfId="21"/>
    <cellStyle name="F%3" xfId="22"/>
    <cellStyle name="F%4" xfId="23"/>
    <cellStyle name="F%5" xfId="24"/>
    <cellStyle name="Fecha" xfId="25"/>
    <cellStyle name="Fijo" xfId="26"/>
    <cellStyle name="Fixed" xfId="27"/>
    <cellStyle name="Heading 1" xfId="28"/>
    <cellStyle name="Heading 2" xfId="29"/>
    <cellStyle name="Heading1" xfId="30"/>
    <cellStyle name="Heading2" xfId="31"/>
    <cellStyle name="Hipervínculo 2" xfId="32"/>
    <cellStyle name="Hipervínculo 3" xfId="33"/>
    <cellStyle name="Millares [0] 2 2" xfId="35"/>
    <cellStyle name="Millares [0] 2 2 2" xfId="36"/>
    <cellStyle name="Millares [0] 3" xfId="37"/>
    <cellStyle name="Millares 2" xfId="34"/>
    <cellStyle name="Millares 2 2" xfId="38"/>
    <cellStyle name="Millares 2 2 2" xfId="39"/>
    <cellStyle name="Millares 2 3" xfId="40"/>
    <cellStyle name="Millares 2 4" xfId="124"/>
    <cellStyle name="Millares 3" xfId="41"/>
    <cellStyle name="Millares 3 2" xfId="42"/>
    <cellStyle name="Millares 3 3" xfId="43"/>
    <cellStyle name="Millares 3 3 2" xfId="44"/>
    <cellStyle name="Millares 3 3 2 2" xfId="125"/>
    <cellStyle name="Millares 3 4" xfId="45"/>
    <cellStyle name="Millares 4" xfId="46"/>
    <cellStyle name="Millares 4 2" xfId="47"/>
    <cellStyle name="Millares 5" xfId="48"/>
    <cellStyle name="Millares 5 2" xfId="49"/>
    <cellStyle name="Millares 6" xfId="50"/>
    <cellStyle name="Millares 7" xfId="51"/>
    <cellStyle name="Millares 7 2" xfId="52"/>
    <cellStyle name="Moneda [0]" xfId="123" builtinId="7"/>
    <cellStyle name="Moneda [0] 2" xfId="53"/>
    <cellStyle name="Moneda [0] 2 2" xfId="126"/>
    <cellStyle name="Moneda [0] 3" xfId="138"/>
    <cellStyle name="Moneda 2 2" xfId="54"/>
    <cellStyle name="Moneda 2 2 2" xfId="113"/>
    <cellStyle name="Moneda 2 2 2 2" xfId="134"/>
    <cellStyle name="Moneda 2 2 3" xfId="118"/>
    <cellStyle name="Moneda 2 2 3 2" xfId="137"/>
    <cellStyle name="Moneda 3" xfId="55"/>
    <cellStyle name="Moneda 3 2" xfId="56"/>
    <cellStyle name="Moneda 4" xfId="57"/>
    <cellStyle name="Moneda 5" xfId="58"/>
    <cellStyle name="Moneda 5 2" xfId="59"/>
    <cellStyle name="Moneda 6" xfId="60"/>
    <cellStyle name="Moneda 6 2" xfId="127"/>
    <cellStyle name="Monetario" xfId="61"/>
    <cellStyle name="Monetario0" xfId="62"/>
    <cellStyle name="Normal" xfId="0" builtinId="0"/>
    <cellStyle name="Normal 10" xfId="63"/>
    <cellStyle name="Normal 11" xfId="64"/>
    <cellStyle name="Normal 12" xfId="65"/>
    <cellStyle name="Normal 13" xfId="66"/>
    <cellStyle name="Normal 14" xfId="67"/>
    <cellStyle name="Normal 14 2" xfId="128"/>
    <cellStyle name="Normal 17" xfId="68"/>
    <cellStyle name="Normal 2" xfId="1"/>
    <cellStyle name="Normal 2 12" xfId="70"/>
    <cellStyle name="Normal 2 13" xfId="71"/>
    <cellStyle name="Normal 2 15" xfId="72"/>
    <cellStyle name="Normal 2 17" xfId="73"/>
    <cellStyle name="Normal 2 2" xfId="69"/>
    <cellStyle name="Normal 2 2 2" xfId="74"/>
    <cellStyle name="Normal 2 2 3" xfId="112"/>
    <cellStyle name="Normal 2 2 4" xfId="129"/>
    <cellStyle name="Normal 2 3" xfId="75"/>
    <cellStyle name="Normal 2 3 2" xfId="76"/>
    <cellStyle name="Normal 2 3 2 2" xfId="130"/>
    <cellStyle name="Normal 2 4" xfId="114"/>
    <cellStyle name="Normal 2 4 2" xfId="77"/>
    <cellStyle name="Normal 2 4 2 2" xfId="131"/>
    <cellStyle name="Normal 2 5" xfId="78"/>
    <cellStyle name="Normal 2 6" xfId="79"/>
    <cellStyle name="Normal 2 7" xfId="119"/>
    <cellStyle name="Normal 2 9" xfId="80"/>
    <cellStyle name="Normal 3" xfId="81"/>
    <cellStyle name="Normal 3 2" xfId="82"/>
    <cellStyle name="Normal 3 3" xfId="132"/>
    <cellStyle name="Normal 4" xfId="83"/>
    <cellStyle name="Normal 4 2" xfId="84"/>
    <cellStyle name="Normal 5" xfId="85"/>
    <cellStyle name="Normal 6" xfId="86"/>
    <cellStyle name="Normal 6 2" xfId="87"/>
    <cellStyle name="Normal 6 2 2" xfId="133"/>
    <cellStyle name="Normal 6 3" xfId="115"/>
    <cellStyle name="Normal 6 3 2" xfId="135"/>
    <cellStyle name="Normal 7" xfId="88"/>
    <cellStyle name="Normal 7 2" xfId="89"/>
    <cellStyle name="Normal 8" xfId="90"/>
    <cellStyle name="Normal 9" xfId="91"/>
    <cellStyle name="Percent" xfId="92"/>
    <cellStyle name="Porcentaje 2" xfId="93"/>
    <cellStyle name="Porcentaje 2 2" xfId="116"/>
    <cellStyle name="Porcentaje 2 2 2" xfId="136"/>
    <cellStyle name="Porcentual 2 2" xfId="94"/>
    <cellStyle name="Porcentual 2 3" xfId="117"/>
    <cellStyle name="Porcentual 2 4" xfId="120"/>
    <cellStyle name="Porcentual 3" xfId="95"/>
    <cellStyle name="Porcentual 4" xfId="96"/>
    <cellStyle name="Punto" xfId="97"/>
    <cellStyle name="Punto0" xfId="98"/>
    <cellStyle name="resaltado" xfId="99"/>
    <cellStyle name="Resumen" xfId="100"/>
    <cellStyle name="Text" xfId="101"/>
    <cellStyle name="ДАТА" xfId="102"/>
    <cellStyle name="ДЕНЕЖНЫЙ_BOPENGC" xfId="103"/>
    <cellStyle name="ЗАГОЛОВОК1" xfId="104"/>
    <cellStyle name="ЗАГОЛОВОК2" xfId="105"/>
    <cellStyle name="ИТОГОВЫЙ" xfId="106"/>
    <cellStyle name="Обычный_BOPENGC" xfId="107"/>
    <cellStyle name="ПРОЦЕНТНЫЙ_BOPENGC" xfId="108"/>
    <cellStyle name="ТЕКСТ" xfId="109"/>
    <cellStyle name="ФИКСИРОВАННЫЙ" xfId="110"/>
    <cellStyle name="ФИНАНСОВЫЙ_BOPENGC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210207</xdr:colOff>
      <xdr:row>0</xdr:row>
      <xdr:rowOff>157655</xdr:rowOff>
    </xdr:from>
    <xdr:to>
      <xdr:col>1</xdr:col>
      <xdr:colOff>2009118</xdr:colOff>
      <xdr:row>0</xdr:row>
      <xdr:rowOff>1254673</xdr:rowOff>
    </xdr:to>
    <xdr:pic>
      <xdr:nvPicPr>
        <xdr:cNvPr id="2" name="Imagen 6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207" y="157655"/>
          <a:ext cx="2180896" cy="10970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</xdr:col>
      <xdr:colOff>2333625</xdr:colOff>
      <xdr:row>0</xdr:row>
      <xdr:rowOff>1371600</xdr:rowOff>
    </xdr:to>
    <xdr:pic>
      <xdr:nvPicPr>
        <xdr:cNvPr id="2" name="Imagen 6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0"/>
          <a:ext cx="2543175" cy="1371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fe.MAFE/Desktop/Cuarentena%20COVID2019%20-%20CuencaVerde/STARD%202020/Precios%20de%20referencia%202020/APU-2020_STARD_Precios%20de%20Refe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STARD (2000L)"/>
      <sheetName val="PRESUPUESTO STARD (3000L)"/>
      <sheetName val="ITEM-1"/>
      <sheetName val="ITEM-2"/>
      <sheetName val="ITEM-3"/>
      <sheetName val="ITEM 3 ADI"/>
      <sheetName val="ITEM-4"/>
      <sheetName val="ITEM 4 ADI"/>
      <sheetName val="ITEM-5"/>
      <sheetName val="ITEM-6"/>
      <sheetName val="ITEM-7"/>
      <sheetName val="ITEM-7 ADI"/>
      <sheetName val="ITEM-8"/>
      <sheetName val="ITEM-8 ADI"/>
      <sheetName val="ITEM-9"/>
      <sheetName val="ITEM-10"/>
      <sheetName val="ITEM-11"/>
      <sheetName val="ITEM-14"/>
      <sheetName val="ITEM-15"/>
      <sheetName val="ITEM-16"/>
      <sheetName val="ITEM-19"/>
      <sheetName val="ITEM-20"/>
      <sheetName val="ITEM-21"/>
      <sheetName val="ITEM-1 Act Adicionales"/>
      <sheetName val="ITEM-5 Act Adicionales "/>
      <sheetName val="STARD 7500LT"/>
      <sheetName val="SALARIOS M.O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H4" t="str">
            <v>m3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H4" t="str">
            <v>m2</v>
          </cell>
        </row>
      </sheetData>
      <sheetData sheetId="18">
        <row r="4">
          <cell r="H4" t="str">
            <v>und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28" zoomScaleNormal="100" workbookViewId="0">
      <selection activeCell="D43" sqref="D43"/>
    </sheetView>
  </sheetViews>
  <sheetFormatPr baseColWidth="10" defaultColWidth="8.85546875" defaultRowHeight="15"/>
  <cols>
    <col min="1" max="1" width="5.7109375" bestFit="1" customWidth="1"/>
    <col min="2" max="2" width="45.140625" customWidth="1"/>
    <col min="3" max="3" width="7.42578125" bestFit="1" customWidth="1"/>
    <col min="4" max="4" width="9.140625" bestFit="1" customWidth="1"/>
    <col min="5" max="5" width="16.5703125" customWidth="1"/>
    <col min="6" max="6" width="22.28515625" bestFit="1" customWidth="1"/>
    <col min="7" max="7" width="12" bestFit="1" customWidth="1"/>
  </cols>
  <sheetData>
    <row r="1" spans="1:7" ht="118.5" customHeight="1" thickBot="1">
      <c r="A1" s="18" t="s">
        <v>52</v>
      </c>
      <c r="B1" s="19"/>
      <c r="C1" s="19"/>
      <c r="D1" s="19"/>
      <c r="E1" s="19"/>
      <c r="F1" s="19"/>
      <c r="G1" s="20"/>
    </row>
    <row r="2" spans="1:7" ht="25.5">
      <c r="A2" s="11" t="s">
        <v>4</v>
      </c>
      <c r="B2" s="12" t="s">
        <v>5</v>
      </c>
      <c r="C2" s="11" t="s">
        <v>6</v>
      </c>
      <c r="D2" s="11" t="s">
        <v>1</v>
      </c>
      <c r="E2" s="13" t="s">
        <v>55</v>
      </c>
      <c r="F2" s="13" t="s">
        <v>56</v>
      </c>
      <c r="G2" s="13" t="s">
        <v>37</v>
      </c>
    </row>
    <row r="3" spans="1:7">
      <c r="A3" s="1">
        <v>1</v>
      </c>
      <c r="B3" s="15" t="s">
        <v>42</v>
      </c>
      <c r="C3" s="1" t="s">
        <v>3</v>
      </c>
      <c r="D3" s="1">
        <v>20</v>
      </c>
      <c r="E3" s="17"/>
      <c r="F3" s="17"/>
      <c r="G3" s="17"/>
    </row>
    <row r="4" spans="1:7">
      <c r="A4" s="1">
        <v>2</v>
      </c>
      <c r="B4" s="48" t="s">
        <v>44</v>
      </c>
      <c r="C4" s="1" t="s">
        <v>7</v>
      </c>
      <c r="D4" s="46">
        <v>8</v>
      </c>
      <c r="E4" s="17"/>
      <c r="F4" s="17"/>
      <c r="G4" s="17"/>
    </row>
    <row r="5" spans="1:7" ht="25.5">
      <c r="A5" s="1">
        <v>3</v>
      </c>
      <c r="B5" s="15" t="s">
        <v>8</v>
      </c>
      <c r="C5" s="1" t="s">
        <v>7</v>
      </c>
      <c r="D5" s="1">
        <v>3.6</v>
      </c>
      <c r="E5" s="17"/>
      <c r="F5" s="17"/>
      <c r="G5" s="17"/>
    </row>
    <row r="6" spans="1:7" ht="25.5">
      <c r="A6" s="1">
        <v>4</v>
      </c>
      <c r="B6" s="15" t="s">
        <v>9</v>
      </c>
      <c r="C6" s="1" t="s">
        <v>7</v>
      </c>
      <c r="D6" s="1">
        <v>1.8</v>
      </c>
      <c r="E6" s="17"/>
      <c r="F6" s="17"/>
      <c r="G6" s="17"/>
    </row>
    <row r="7" spans="1:7" ht="25.5">
      <c r="A7" s="1">
        <v>5</v>
      </c>
      <c r="B7" s="15" t="s">
        <v>45</v>
      </c>
      <c r="C7" s="1" t="s">
        <v>0</v>
      </c>
      <c r="D7" s="1">
        <v>18</v>
      </c>
      <c r="E7" s="17"/>
      <c r="F7" s="17"/>
      <c r="G7" s="17"/>
    </row>
    <row r="8" spans="1:7">
      <c r="A8" s="1">
        <v>6</v>
      </c>
      <c r="B8" s="15" t="s">
        <v>10</v>
      </c>
      <c r="C8" s="1" t="s">
        <v>0</v>
      </c>
      <c r="D8" s="1">
        <v>12</v>
      </c>
      <c r="E8" s="17"/>
      <c r="F8" s="17"/>
      <c r="G8" s="17"/>
    </row>
    <row r="9" spans="1:7" ht="38.25">
      <c r="A9" s="1">
        <v>7</v>
      </c>
      <c r="B9" s="16" t="s">
        <v>46</v>
      </c>
      <c r="C9" s="1" t="s">
        <v>11</v>
      </c>
      <c r="D9" s="1">
        <v>1</v>
      </c>
      <c r="E9" s="17"/>
      <c r="F9" s="17"/>
      <c r="G9" s="17"/>
    </row>
    <row r="10" spans="1:7" ht="99.75" customHeight="1">
      <c r="A10" s="1">
        <v>8</v>
      </c>
      <c r="B10" s="16" t="s">
        <v>54</v>
      </c>
      <c r="C10" s="1" t="s">
        <v>11</v>
      </c>
      <c r="D10" s="1">
        <v>1</v>
      </c>
      <c r="E10" s="17"/>
      <c r="F10" s="17"/>
      <c r="G10" s="17"/>
    </row>
    <row r="11" spans="1:7" ht="51">
      <c r="A11" s="1">
        <v>9</v>
      </c>
      <c r="B11" s="15" t="s">
        <v>47</v>
      </c>
      <c r="C11" s="1" t="s">
        <v>11</v>
      </c>
      <c r="D11" s="1">
        <v>1</v>
      </c>
      <c r="E11" s="17"/>
      <c r="F11" s="17"/>
      <c r="G11" s="17"/>
    </row>
    <row r="12" spans="1:7" ht="38.25">
      <c r="A12" s="1">
        <v>10</v>
      </c>
      <c r="B12" s="15" t="s">
        <v>12</v>
      </c>
      <c r="C12" s="1" t="s">
        <v>11</v>
      </c>
      <c r="D12" s="1">
        <v>1</v>
      </c>
      <c r="E12" s="17"/>
      <c r="F12" s="17"/>
      <c r="G12" s="17"/>
    </row>
    <row r="13" spans="1:7" ht="18.75">
      <c r="A13" s="25" t="s">
        <v>13</v>
      </c>
      <c r="B13" s="25"/>
      <c r="C13" s="25"/>
      <c r="D13" s="25"/>
      <c r="E13" s="21">
        <f>SUM(G3:G12)</f>
        <v>0</v>
      </c>
      <c r="F13" s="33"/>
      <c r="G13" s="22"/>
    </row>
    <row r="14" spans="1:7" ht="25.5">
      <c r="A14" s="1">
        <v>11</v>
      </c>
      <c r="B14" s="2" t="s">
        <v>48</v>
      </c>
      <c r="C14" s="1" t="s">
        <v>2</v>
      </c>
      <c r="D14" s="1">
        <v>13</v>
      </c>
      <c r="E14" s="6"/>
      <c r="F14" s="6"/>
      <c r="G14" s="6"/>
    </row>
    <row r="15" spans="1:7" ht="18.75">
      <c r="A15" s="25" t="s">
        <v>14</v>
      </c>
      <c r="B15" s="25"/>
      <c r="C15" s="25"/>
      <c r="D15" s="25"/>
      <c r="E15" s="21">
        <f>SUM(G14:G14)</f>
        <v>0</v>
      </c>
      <c r="F15" s="33"/>
      <c r="G15" s="22"/>
    </row>
    <row r="16" spans="1:7" ht="25.5">
      <c r="A16" s="1">
        <v>12</v>
      </c>
      <c r="B16" s="3" t="s">
        <v>15</v>
      </c>
      <c r="C16" s="1" t="s">
        <v>7</v>
      </c>
      <c r="D16" s="1">
        <v>1.2</v>
      </c>
      <c r="E16" s="6"/>
      <c r="F16" s="6"/>
      <c r="G16" s="6"/>
    </row>
    <row r="17" spans="1:7" ht="25.5">
      <c r="A17" s="1">
        <v>13</v>
      </c>
      <c r="B17" s="3" t="s">
        <v>9</v>
      </c>
      <c r="C17" s="1" t="str">
        <f>('[1]ITEM-4'!H4)</f>
        <v>m3</v>
      </c>
      <c r="D17" s="1">
        <v>1</v>
      </c>
      <c r="E17" s="6"/>
      <c r="F17" s="6"/>
      <c r="G17" s="6"/>
    </row>
    <row r="18" spans="1:7">
      <c r="A18" s="1">
        <v>14</v>
      </c>
      <c r="B18" s="3" t="s">
        <v>16</v>
      </c>
      <c r="C18" s="1" t="str">
        <f>('[1]ITEM-14'!H4)</f>
        <v>m2</v>
      </c>
      <c r="D18" s="1">
        <v>1.69</v>
      </c>
      <c r="E18" s="6"/>
      <c r="F18" s="6"/>
      <c r="G18" s="6"/>
    </row>
    <row r="19" spans="1:7" ht="38.25">
      <c r="A19" s="1">
        <v>15</v>
      </c>
      <c r="B19" s="3" t="s">
        <v>17</v>
      </c>
      <c r="C19" s="1" t="str">
        <f>('[1]ITEM-15'!H4)</f>
        <v>und</v>
      </c>
      <c r="D19" s="1">
        <v>8</v>
      </c>
      <c r="E19" s="6"/>
      <c r="F19" s="6"/>
      <c r="G19" s="6"/>
    </row>
    <row r="20" spans="1:7">
      <c r="A20" s="1">
        <v>16</v>
      </c>
      <c r="B20" s="3" t="s">
        <v>43</v>
      </c>
      <c r="C20" s="1" t="s">
        <v>7</v>
      </c>
      <c r="D20" s="1">
        <v>0.5</v>
      </c>
      <c r="E20" s="6"/>
      <c r="F20" s="6"/>
      <c r="G20" s="6"/>
    </row>
    <row r="21" spans="1:7">
      <c r="A21" s="1">
        <v>17</v>
      </c>
      <c r="B21" s="3" t="s">
        <v>18</v>
      </c>
      <c r="C21" s="1" t="s">
        <v>11</v>
      </c>
      <c r="D21" s="1">
        <v>1</v>
      </c>
      <c r="E21" s="6"/>
      <c r="F21" s="6"/>
      <c r="G21" s="6"/>
    </row>
    <row r="22" spans="1:7" ht="18.75">
      <c r="A22" s="25" t="s">
        <v>19</v>
      </c>
      <c r="B22" s="25"/>
      <c r="C22" s="25"/>
      <c r="D22" s="25"/>
      <c r="E22" s="21">
        <f>SUM(G16:G21)</f>
        <v>0</v>
      </c>
      <c r="F22" s="33"/>
      <c r="G22" s="22"/>
    </row>
    <row r="23" spans="1:7" ht="38.25">
      <c r="A23" s="1">
        <v>18</v>
      </c>
      <c r="B23" s="3" t="s">
        <v>20</v>
      </c>
      <c r="C23" s="1" t="s">
        <v>7</v>
      </c>
      <c r="D23" s="1">
        <f>0.3*12</f>
        <v>3.5999999999999996</v>
      </c>
      <c r="E23" s="6"/>
      <c r="F23" s="6"/>
      <c r="G23" s="6"/>
    </row>
    <row r="24" spans="1:7">
      <c r="A24" s="1">
        <v>19</v>
      </c>
      <c r="B24" s="3" t="s">
        <v>21</v>
      </c>
      <c r="C24" s="1" t="s">
        <v>2</v>
      </c>
      <c r="D24" s="1">
        <v>12</v>
      </c>
      <c r="E24" s="6"/>
      <c r="F24" s="6"/>
      <c r="G24" s="6"/>
    </row>
    <row r="25" spans="1:7">
      <c r="A25" s="1">
        <v>20</v>
      </c>
      <c r="B25" s="3" t="s">
        <v>53</v>
      </c>
      <c r="C25" s="1" t="s">
        <v>3</v>
      </c>
      <c r="D25" s="1">
        <v>1.69</v>
      </c>
      <c r="E25" s="6"/>
      <c r="F25" s="6"/>
      <c r="G25" s="6"/>
    </row>
    <row r="26" spans="1:7" ht="38.25">
      <c r="A26" s="1">
        <v>21</v>
      </c>
      <c r="B26" s="3" t="s">
        <v>23</v>
      </c>
      <c r="C26" s="1" t="s">
        <v>2</v>
      </c>
      <c r="D26" s="1">
        <v>12</v>
      </c>
      <c r="E26" s="6"/>
      <c r="F26" s="6"/>
      <c r="G26" s="6"/>
    </row>
    <row r="27" spans="1:7" ht="18.75">
      <c r="A27" s="26" t="s">
        <v>24</v>
      </c>
      <c r="B27" s="27"/>
      <c r="C27" s="27"/>
      <c r="D27" s="28"/>
      <c r="E27" s="21">
        <f>SUM(G23:G26)</f>
        <v>0</v>
      </c>
      <c r="F27" s="33"/>
      <c r="G27" s="22"/>
    </row>
    <row r="28" spans="1:7" ht="18.75">
      <c r="A28" s="29" t="s">
        <v>25</v>
      </c>
      <c r="B28" s="30"/>
      <c r="C28" s="30"/>
      <c r="D28" s="30"/>
      <c r="E28" s="21">
        <f>SUM(G30:G33)</f>
        <v>0</v>
      </c>
      <c r="F28" s="33"/>
      <c r="G28" s="22"/>
    </row>
    <row r="29" spans="1:7" ht="22.5" customHeight="1">
      <c r="A29" s="4" t="s">
        <v>4</v>
      </c>
      <c r="B29" s="4" t="s">
        <v>26</v>
      </c>
      <c r="C29" s="4" t="s">
        <v>6</v>
      </c>
      <c r="D29" s="4" t="s">
        <v>1</v>
      </c>
      <c r="E29" s="13" t="s">
        <v>55</v>
      </c>
      <c r="F29" s="13" t="s">
        <v>56</v>
      </c>
      <c r="G29" s="13" t="s">
        <v>37</v>
      </c>
    </row>
    <row r="30" spans="1:7" ht="25.5">
      <c r="A30" s="1">
        <v>1</v>
      </c>
      <c r="B30" s="3" t="s">
        <v>27</v>
      </c>
      <c r="C30" s="1" t="s">
        <v>28</v>
      </c>
      <c r="D30" s="1">
        <v>1</v>
      </c>
      <c r="E30" s="6"/>
      <c r="F30" s="6"/>
      <c r="G30" s="6"/>
    </row>
    <row r="31" spans="1:7" ht="38.25">
      <c r="A31" s="1">
        <v>3</v>
      </c>
      <c r="B31" s="2" t="s">
        <v>29</v>
      </c>
      <c r="C31" s="1" t="s">
        <v>11</v>
      </c>
      <c r="D31" s="1">
        <v>1</v>
      </c>
      <c r="E31" s="6"/>
      <c r="F31" s="6"/>
      <c r="G31" s="6"/>
    </row>
    <row r="32" spans="1:7" ht="25.5">
      <c r="A32" s="1">
        <v>4</v>
      </c>
      <c r="B32" s="3" t="s">
        <v>30</v>
      </c>
      <c r="C32" s="1" t="s">
        <v>11</v>
      </c>
      <c r="D32" s="1">
        <v>1</v>
      </c>
      <c r="E32" s="6"/>
      <c r="F32" s="6"/>
      <c r="G32" s="6"/>
    </row>
    <row r="33" spans="1:7" ht="38.25">
      <c r="A33" s="1">
        <v>5</v>
      </c>
      <c r="B33" s="3" t="s">
        <v>31</v>
      </c>
      <c r="C33" s="1" t="s">
        <v>32</v>
      </c>
      <c r="D33" s="1">
        <v>1</v>
      </c>
      <c r="E33" s="6"/>
      <c r="F33" s="6"/>
      <c r="G33" s="6"/>
    </row>
    <row r="34" spans="1:7" ht="18.75">
      <c r="A34" s="34" t="s">
        <v>33</v>
      </c>
      <c r="B34" s="34"/>
      <c r="C34" s="34"/>
      <c r="D34" s="34"/>
      <c r="E34" s="23">
        <f>AVERAGE(G36:G37)</f>
        <v>0</v>
      </c>
      <c r="F34" s="23"/>
      <c r="G34" s="24"/>
    </row>
    <row r="35" spans="1:7" ht="23.25" customHeight="1">
      <c r="A35" s="5" t="s">
        <v>4</v>
      </c>
      <c r="B35" s="5" t="s">
        <v>26</v>
      </c>
      <c r="C35" s="5" t="s">
        <v>6</v>
      </c>
      <c r="D35" s="5" t="s">
        <v>1</v>
      </c>
      <c r="E35" s="13" t="s">
        <v>55</v>
      </c>
      <c r="F35" s="13" t="s">
        <v>56</v>
      </c>
      <c r="G35" s="13" t="s">
        <v>37</v>
      </c>
    </row>
    <row r="36" spans="1:7" ht="25.5">
      <c r="A36" s="1">
        <v>6</v>
      </c>
      <c r="B36" s="3" t="s">
        <v>34</v>
      </c>
      <c r="C36" s="1" t="s">
        <v>35</v>
      </c>
      <c r="D36" s="1">
        <v>1</v>
      </c>
      <c r="E36" s="35">
        <v>0</v>
      </c>
      <c r="F36" s="35"/>
      <c r="G36" s="35">
        <f>(E36*D36)</f>
        <v>0</v>
      </c>
    </row>
    <row r="37" spans="1:7" ht="38.25">
      <c r="A37" s="1">
        <v>7</v>
      </c>
      <c r="B37" s="3" t="s">
        <v>36</v>
      </c>
      <c r="C37" s="1" t="s">
        <v>35</v>
      </c>
      <c r="D37" s="1">
        <v>1</v>
      </c>
      <c r="E37" s="35">
        <v>0</v>
      </c>
      <c r="F37" s="35"/>
      <c r="G37" s="35">
        <f>(E37*D37)</f>
        <v>0</v>
      </c>
    </row>
    <row r="39" spans="1:7">
      <c r="E39" s="7" t="s">
        <v>38</v>
      </c>
      <c r="F39" s="7"/>
      <c r="G39" s="8">
        <f>(E13+E15+E28)</f>
        <v>0</v>
      </c>
    </row>
    <row r="40" spans="1:7">
      <c r="E40" s="7" t="s">
        <v>39</v>
      </c>
      <c r="F40" s="7"/>
      <c r="G40" s="8">
        <f>(E13+E22+E28)</f>
        <v>0</v>
      </c>
    </row>
    <row r="41" spans="1:7">
      <c r="E41" s="7" t="s">
        <v>40</v>
      </c>
      <c r="F41" s="7"/>
      <c r="G41" s="8">
        <f>(E13+E27+E28)</f>
        <v>0</v>
      </c>
    </row>
    <row r="42" spans="1:7">
      <c r="E42" s="7" t="s">
        <v>57</v>
      </c>
      <c r="F42" s="7" t="s">
        <v>61</v>
      </c>
      <c r="G42" s="9">
        <f>(G40*19%)</f>
        <v>0</v>
      </c>
    </row>
    <row r="43" spans="1:7">
      <c r="E43" s="7" t="s">
        <v>58</v>
      </c>
      <c r="F43" s="7" t="s">
        <v>61</v>
      </c>
      <c r="G43" s="9">
        <f>(G40*5%)</f>
        <v>0</v>
      </c>
    </row>
    <row r="44" spans="1:7">
      <c r="E44" s="7" t="s">
        <v>59</v>
      </c>
      <c r="F44" s="7" t="s">
        <v>61</v>
      </c>
      <c r="G44" s="9">
        <f>(G43*19%)</f>
        <v>0</v>
      </c>
    </row>
    <row r="45" spans="1:7">
      <c r="E45" s="7" t="s">
        <v>41</v>
      </c>
      <c r="F45" s="7"/>
      <c r="G45" s="8">
        <f>(G40+G42+G43+G44)</f>
        <v>0</v>
      </c>
    </row>
    <row r="48" spans="1:7" ht="61.5" customHeight="1">
      <c r="A48" s="36" t="s">
        <v>66</v>
      </c>
      <c r="B48" s="36"/>
      <c r="C48" s="36"/>
      <c r="D48" s="36"/>
      <c r="E48" s="36"/>
      <c r="F48" s="36"/>
      <c r="G48" s="36"/>
    </row>
    <row r="49" spans="1:11" ht="15.75" customHeight="1">
      <c r="A49" s="36" t="s">
        <v>60</v>
      </c>
      <c r="B49" s="36"/>
      <c r="C49" s="36"/>
      <c r="D49" s="36"/>
      <c r="E49" s="36"/>
      <c r="F49" s="36"/>
      <c r="G49" s="36"/>
    </row>
    <row r="50" spans="1:11">
      <c r="A50" s="36" t="s">
        <v>67</v>
      </c>
      <c r="B50" s="36"/>
      <c r="C50" s="36"/>
      <c r="D50" s="36"/>
      <c r="E50" s="36"/>
      <c r="F50" s="36"/>
      <c r="G50" s="36"/>
    </row>
    <row r="51" spans="1:11" ht="30" customHeight="1">
      <c r="A51" s="37" t="s">
        <v>68</v>
      </c>
      <c r="B51" s="38"/>
      <c r="C51" s="38"/>
      <c r="D51" s="38"/>
      <c r="E51" s="38"/>
      <c r="F51" s="38"/>
      <c r="G51" s="39"/>
    </row>
    <row r="52" spans="1:11" ht="30" customHeight="1">
      <c r="A52" s="36" t="s">
        <v>69</v>
      </c>
      <c r="B52" s="36"/>
      <c r="C52" s="36"/>
      <c r="D52" s="36"/>
      <c r="E52" s="36"/>
      <c r="F52" s="36"/>
      <c r="G52" s="36"/>
    </row>
    <row r="53" spans="1:11" ht="65.25" customHeight="1">
      <c r="A53" s="40" t="s">
        <v>71</v>
      </c>
      <c r="B53" s="40"/>
      <c r="C53" s="40"/>
      <c r="D53" s="40"/>
      <c r="E53" s="40"/>
      <c r="F53" s="40"/>
      <c r="G53" s="40"/>
    </row>
    <row r="54" spans="1:11" ht="16.5" customHeight="1">
      <c r="A54" s="36" t="s">
        <v>70</v>
      </c>
      <c r="B54" s="36"/>
      <c r="C54" s="36"/>
      <c r="D54" s="36"/>
      <c r="E54" s="36"/>
      <c r="F54" s="36"/>
      <c r="G54" s="36"/>
    </row>
    <row r="55" spans="1:11" ht="16.5" customHeight="1">
      <c r="A55" s="41"/>
      <c r="B55" s="41"/>
      <c r="C55" s="42"/>
      <c r="D55" s="42"/>
      <c r="E55" s="42"/>
      <c r="F55" s="42"/>
      <c r="G55" s="42"/>
    </row>
    <row r="56" spans="1:11">
      <c r="A56" s="44" t="s">
        <v>62</v>
      </c>
      <c r="B56" s="44"/>
      <c r="C56" s="45"/>
      <c r="D56" s="45"/>
      <c r="E56" s="45"/>
      <c r="F56" s="45"/>
      <c r="G56" s="45"/>
      <c r="H56" s="43"/>
      <c r="I56" s="43"/>
      <c r="J56" s="43"/>
      <c r="K56" s="43"/>
    </row>
    <row r="57" spans="1:11">
      <c r="A57" s="44" t="s">
        <v>63</v>
      </c>
      <c r="B57" s="44"/>
      <c r="C57" s="45"/>
      <c r="D57" s="45"/>
      <c r="E57" s="45"/>
      <c r="F57" s="45"/>
      <c r="G57" s="45"/>
      <c r="H57" s="43"/>
      <c r="I57" s="43"/>
      <c r="J57" s="43"/>
      <c r="K57" s="43"/>
    </row>
    <row r="58" spans="1:11">
      <c r="A58" s="44" t="s">
        <v>64</v>
      </c>
      <c r="B58" s="44"/>
      <c r="C58" s="45"/>
      <c r="D58" s="45"/>
      <c r="E58" s="45"/>
      <c r="F58" s="45"/>
      <c r="G58" s="45"/>
      <c r="H58" s="43"/>
      <c r="I58" s="43"/>
      <c r="J58" s="43"/>
      <c r="K58" s="43"/>
    </row>
    <row r="59" spans="1:11">
      <c r="A59" s="44" t="s">
        <v>65</v>
      </c>
      <c r="B59" s="44"/>
      <c r="C59" s="45"/>
      <c r="D59" s="45"/>
      <c r="E59" s="45"/>
      <c r="F59" s="45"/>
      <c r="G59" s="45"/>
      <c r="H59" s="43"/>
      <c r="I59" s="43"/>
      <c r="J59" s="43"/>
      <c r="K59" s="43"/>
    </row>
    <row r="60" spans="1:1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</row>
    <row r="61" spans="1:1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</row>
  </sheetData>
  <mergeCells count="28">
    <mergeCell ref="A56:B56"/>
    <mergeCell ref="A57:B57"/>
    <mergeCell ref="A58:B58"/>
    <mergeCell ref="A59:B59"/>
    <mergeCell ref="C56:G56"/>
    <mergeCell ref="C57:G57"/>
    <mergeCell ref="C58:G58"/>
    <mergeCell ref="C59:G59"/>
    <mergeCell ref="A48:G48"/>
    <mergeCell ref="A49:G49"/>
    <mergeCell ref="A50:G50"/>
    <mergeCell ref="A51:G51"/>
    <mergeCell ref="A52:G52"/>
    <mergeCell ref="A54:G54"/>
    <mergeCell ref="A53:G53"/>
    <mergeCell ref="E28:G28"/>
    <mergeCell ref="E34:G34"/>
    <mergeCell ref="A13:D13"/>
    <mergeCell ref="A15:D15"/>
    <mergeCell ref="A22:D22"/>
    <mergeCell ref="A27:D27"/>
    <mergeCell ref="A28:D28"/>
    <mergeCell ref="A34:D34"/>
    <mergeCell ref="A1:G1"/>
    <mergeCell ref="E13:G13"/>
    <mergeCell ref="E15:G15"/>
    <mergeCell ref="E22:G22"/>
    <mergeCell ref="E27:G2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workbookViewId="0">
      <selection sqref="A1:G1"/>
    </sheetView>
  </sheetViews>
  <sheetFormatPr baseColWidth="10" defaultColWidth="8.85546875" defaultRowHeight="15"/>
  <cols>
    <col min="1" max="1" width="4.7109375" bestFit="1" customWidth="1"/>
    <col min="2" max="2" width="45.140625" customWidth="1"/>
    <col min="3" max="3" width="7.42578125" bestFit="1" customWidth="1"/>
    <col min="4" max="4" width="9.140625" bestFit="1" customWidth="1"/>
    <col min="5" max="5" width="23.85546875" bestFit="1" customWidth="1"/>
    <col min="6" max="6" width="23.85546875" customWidth="1"/>
    <col min="7" max="7" width="12" bestFit="1" customWidth="1"/>
    <col min="8" max="8" width="9.42578125" bestFit="1" customWidth="1"/>
    <col min="11" max="11" width="9.42578125" bestFit="1" customWidth="1"/>
  </cols>
  <sheetData>
    <row r="1" spans="1:11" ht="118.5" customHeight="1" thickBot="1">
      <c r="A1" s="18" t="s">
        <v>52</v>
      </c>
      <c r="B1" s="19"/>
      <c r="C1" s="19"/>
      <c r="D1" s="19"/>
      <c r="E1" s="19"/>
      <c r="F1" s="19"/>
      <c r="G1" s="20"/>
    </row>
    <row r="2" spans="1:11">
      <c r="A2" s="11" t="s">
        <v>4</v>
      </c>
      <c r="B2" s="12" t="s">
        <v>5</v>
      </c>
      <c r="C2" s="11" t="s">
        <v>6</v>
      </c>
      <c r="D2" s="11" t="s">
        <v>1</v>
      </c>
      <c r="E2" s="13" t="s">
        <v>55</v>
      </c>
      <c r="F2" s="13" t="s">
        <v>56</v>
      </c>
      <c r="G2" s="13" t="s">
        <v>37</v>
      </c>
    </row>
    <row r="3" spans="1:11">
      <c r="A3" s="1">
        <v>1</v>
      </c>
      <c r="B3" s="15" t="s">
        <v>42</v>
      </c>
      <c r="C3" s="1" t="s">
        <v>3</v>
      </c>
      <c r="D3" s="1">
        <v>20</v>
      </c>
      <c r="E3" s="6"/>
      <c r="F3" s="6"/>
      <c r="G3" s="6"/>
      <c r="I3" t="s">
        <v>50</v>
      </c>
    </row>
    <row r="4" spans="1:11">
      <c r="A4" s="1">
        <v>2</v>
      </c>
      <c r="B4" s="16" t="s">
        <v>49</v>
      </c>
      <c r="C4" s="1" t="s">
        <v>7</v>
      </c>
      <c r="D4" s="1">
        <v>8.5</v>
      </c>
      <c r="E4" s="6"/>
      <c r="F4" s="6"/>
      <c r="G4" s="6"/>
      <c r="K4" s="10"/>
    </row>
    <row r="5" spans="1:11" ht="25.5">
      <c r="A5" s="1">
        <v>3</v>
      </c>
      <c r="B5" s="47" t="s">
        <v>8</v>
      </c>
      <c r="C5" s="1" t="s">
        <v>7</v>
      </c>
      <c r="D5" s="1">
        <v>3.6</v>
      </c>
      <c r="E5" s="6"/>
      <c r="F5" s="6"/>
      <c r="G5" s="6"/>
    </row>
    <row r="6" spans="1:11" ht="25.5">
      <c r="A6" s="1">
        <v>4</v>
      </c>
      <c r="B6" s="15" t="s">
        <v>9</v>
      </c>
      <c r="C6" s="1" t="s">
        <v>7</v>
      </c>
      <c r="D6" s="1">
        <v>3</v>
      </c>
      <c r="E6" s="6"/>
      <c r="F6" s="6"/>
      <c r="G6" s="6"/>
    </row>
    <row r="7" spans="1:11" ht="25.5">
      <c r="A7" s="1">
        <v>5</v>
      </c>
      <c r="B7" s="15" t="s">
        <v>45</v>
      </c>
      <c r="C7" s="1" t="s">
        <v>0</v>
      </c>
      <c r="D7" s="1">
        <v>18</v>
      </c>
      <c r="E7" s="6"/>
      <c r="F7" s="6"/>
      <c r="G7" s="6"/>
    </row>
    <row r="8" spans="1:11">
      <c r="A8" s="1">
        <v>6</v>
      </c>
      <c r="B8" s="15" t="s">
        <v>10</v>
      </c>
      <c r="C8" s="1" t="s">
        <v>0</v>
      </c>
      <c r="D8" s="1">
        <v>12</v>
      </c>
      <c r="E8" s="6"/>
      <c r="F8" s="6"/>
      <c r="G8" s="6"/>
    </row>
    <row r="9" spans="1:11" ht="38.25">
      <c r="A9" s="1">
        <v>7</v>
      </c>
      <c r="B9" s="16" t="s">
        <v>46</v>
      </c>
      <c r="C9" s="1" t="s">
        <v>11</v>
      </c>
      <c r="D9" s="1">
        <v>1</v>
      </c>
      <c r="E9" s="6"/>
      <c r="F9" s="6"/>
      <c r="G9" s="6"/>
    </row>
    <row r="10" spans="1:11" ht="114.75">
      <c r="A10" s="1">
        <v>8</v>
      </c>
      <c r="B10" s="16" t="s">
        <v>51</v>
      </c>
      <c r="C10" s="1" t="s">
        <v>11</v>
      </c>
      <c r="D10" s="1">
        <v>1</v>
      </c>
      <c r="E10" s="6"/>
      <c r="F10" s="6"/>
      <c r="G10" s="6"/>
    </row>
    <row r="11" spans="1:11" ht="51">
      <c r="A11" s="1">
        <v>9</v>
      </c>
      <c r="B11" s="15" t="s">
        <v>47</v>
      </c>
      <c r="C11" s="1" t="s">
        <v>11</v>
      </c>
      <c r="D11" s="1">
        <v>1</v>
      </c>
      <c r="E11" s="6"/>
      <c r="F11" s="6"/>
      <c r="G11" s="6"/>
    </row>
    <row r="12" spans="1:11" ht="38.25">
      <c r="A12" s="1">
        <v>10</v>
      </c>
      <c r="B12" s="15" t="s">
        <v>12</v>
      </c>
      <c r="C12" s="1" t="s">
        <v>11</v>
      </c>
      <c r="D12" s="1">
        <v>1</v>
      </c>
      <c r="E12" s="6"/>
      <c r="F12" s="6"/>
      <c r="G12" s="6"/>
    </row>
    <row r="13" spans="1:11" ht="18.75">
      <c r="A13" s="25" t="s">
        <v>13</v>
      </c>
      <c r="B13" s="25"/>
      <c r="C13" s="25"/>
      <c r="D13" s="25"/>
      <c r="E13" s="21">
        <f>SUM(G3:G12)</f>
        <v>0</v>
      </c>
      <c r="F13" s="33"/>
      <c r="G13" s="22"/>
    </row>
    <row r="14" spans="1:11" ht="25.5">
      <c r="A14" s="1">
        <v>11</v>
      </c>
      <c r="B14" s="2" t="s">
        <v>48</v>
      </c>
      <c r="C14" s="1" t="s">
        <v>2</v>
      </c>
      <c r="D14" s="1">
        <v>13</v>
      </c>
      <c r="E14" s="6"/>
      <c r="F14" s="6"/>
      <c r="G14" s="6"/>
    </row>
    <row r="15" spans="1:11" ht="18.75">
      <c r="A15" s="25" t="s">
        <v>14</v>
      </c>
      <c r="B15" s="25"/>
      <c r="C15" s="25"/>
      <c r="D15" s="25"/>
      <c r="E15" s="21">
        <f>SUM(G14:G14)</f>
        <v>0</v>
      </c>
      <c r="F15" s="33"/>
      <c r="G15" s="22"/>
    </row>
    <row r="16" spans="1:11" ht="25.5">
      <c r="A16" s="1">
        <v>12</v>
      </c>
      <c r="B16" s="3" t="s">
        <v>15</v>
      </c>
      <c r="C16" s="1" t="s">
        <v>7</v>
      </c>
      <c r="D16" s="1">
        <v>1.2</v>
      </c>
      <c r="E16" s="6"/>
      <c r="F16" s="6"/>
      <c r="G16" s="6"/>
    </row>
    <row r="17" spans="1:8" ht="25.5">
      <c r="A17" s="1">
        <v>13</v>
      </c>
      <c r="B17" s="3" t="s">
        <v>9</v>
      </c>
      <c r="C17" s="1" t="str">
        <f>('[1]ITEM-4'!H4)</f>
        <v>m3</v>
      </c>
      <c r="D17" s="1">
        <v>1</v>
      </c>
      <c r="E17" s="6"/>
      <c r="F17" s="6"/>
      <c r="G17" s="6"/>
    </row>
    <row r="18" spans="1:8">
      <c r="A18" s="1">
        <v>14</v>
      </c>
      <c r="B18" s="3" t="s">
        <v>16</v>
      </c>
      <c r="C18" s="1" t="str">
        <f>('[1]ITEM-14'!H4)</f>
        <v>m2</v>
      </c>
      <c r="D18" s="1">
        <v>1.69</v>
      </c>
      <c r="E18" s="6"/>
      <c r="F18" s="6"/>
      <c r="G18" s="6"/>
      <c r="H18" s="14"/>
    </row>
    <row r="19" spans="1:8" ht="38.25">
      <c r="A19" s="1">
        <v>15</v>
      </c>
      <c r="B19" s="3" t="s">
        <v>17</v>
      </c>
      <c r="C19" s="1" t="str">
        <f>('[1]ITEM-15'!H4)</f>
        <v>und</v>
      </c>
      <c r="D19" s="1">
        <v>8</v>
      </c>
      <c r="E19" s="6"/>
      <c r="F19" s="6"/>
      <c r="G19" s="6"/>
    </row>
    <row r="20" spans="1:8">
      <c r="A20" s="1">
        <v>16</v>
      </c>
      <c r="B20" s="3" t="s">
        <v>22</v>
      </c>
      <c r="C20" s="1" t="s">
        <v>7</v>
      </c>
      <c r="D20" s="1">
        <v>0.5</v>
      </c>
      <c r="E20" s="6"/>
      <c r="F20" s="6"/>
      <c r="G20" s="6"/>
    </row>
    <row r="21" spans="1:8">
      <c r="A21" s="1">
        <v>17</v>
      </c>
      <c r="B21" s="3" t="s">
        <v>18</v>
      </c>
      <c r="C21" s="1" t="s">
        <v>11</v>
      </c>
      <c r="D21" s="1">
        <v>1</v>
      </c>
      <c r="E21" s="6"/>
      <c r="F21" s="6"/>
      <c r="G21" s="6"/>
    </row>
    <row r="22" spans="1:8" ht="18.75">
      <c r="A22" s="25" t="s">
        <v>19</v>
      </c>
      <c r="B22" s="25"/>
      <c r="C22" s="25"/>
      <c r="D22" s="25"/>
      <c r="E22" s="21">
        <f>SUM(G16:G21)</f>
        <v>0</v>
      </c>
      <c r="F22" s="33"/>
      <c r="G22" s="22"/>
    </row>
    <row r="23" spans="1:8" ht="38.25">
      <c r="A23" s="1" t="e">
        <f>(#REF!)</f>
        <v>#REF!</v>
      </c>
      <c r="B23" s="3" t="s">
        <v>20</v>
      </c>
      <c r="C23" s="1" t="s">
        <v>7</v>
      </c>
      <c r="D23" s="1">
        <f>0.3*12</f>
        <v>3.5999999999999996</v>
      </c>
      <c r="E23" s="6"/>
      <c r="F23" s="6"/>
      <c r="G23" s="6"/>
    </row>
    <row r="24" spans="1:8">
      <c r="A24" s="1">
        <v>19</v>
      </c>
      <c r="B24" s="3" t="s">
        <v>21</v>
      </c>
      <c r="C24" s="1" t="s">
        <v>2</v>
      </c>
      <c r="D24" s="1">
        <v>12</v>
      </c>
      <c r="E24" s="6"/>
      <c r="F24" s="6"/>
      <c r="G24" s="6"/>
    </row>
    <row r="25" spans="1:8">
      <c r="A25" s="1">
        <v>20</v>
      </c>
      <c r="B25" s="3" t="s">
        <v>22</v>
      </c>
      <c r="C25" s="1" t="s">
        <v>3</v>
      </c>
      <c r="D25" s="1">
        <v>1.69</v>
      </c>
      <c r="E25" s="6"/>
      <c r="F25" s="6"/>
      <c r="G25" s="6"/>
    </row>
    <row r="26" spans="1:8" ht="38.25">
      <c r="A26" s="1">
        <v>21</v>
      </c>
      <c r="B26" s="3" t="s">
        <v>23</v>
      </c>
      <c r="C26" s="1" t="s">
        <v>2</v>
      </c>
      <c r="D26" s="1">
        <v>12</v>
      </c>
      <c r="E26" s="6"/>
      <c r="F26" s="6"/>
      <c r="G26" s="6"/>
    </row>
    <row r="27" spans="1:8" ht="18.75">
      <c r="A27" s="26" t="s">
        <v>24</v>
      </c>
      <c r="B27" s="27"/>
      <c r="C27" s="27"/>
      <c r="D27" s="28"/>
      <c r="E27" s="21">
        <f>SUM(G23:G26)</f>
        <v>0</v>
      </c>
      <c r="F27" s="33"/>
      <c r="G27" s="22"/>
    </row>
    <row r="28" spans="1:8" ht="18.75">
      <c r="A28" s="29" t="s">
        <v>25</v>
      </c>
      <c r="B28" s="30"/>
      <c r="C28" s="30"/>
      <c r="D28" s="30"/>
      <c r="E28" s="21">
        <f>SUM(G30:G33)</f>
        <v>0</v>
      </c>
      <c r="F28" s="33"/>
      <c r="G28" s="22"/>
    </row>
    <row r="29" spans="1:8">
      <c r="A29" s="4" t="s">
        <v>4</v>
      </c>
      <c r="B29" s="4" t="s">
        <v>26</v>
      </c>
      <c r="C29" s="4" t="s">
        <v>6</v>
      </c>
      <c r="D29" s="4" t="s">
        <v>1</v>
      </c>
      <c r="E29" s="13" t="s">
        <v>55</v>
      </c>
      <c r="F29" s="13" t="s">
        <v>56</v>
      </c>
      <c r="G29" s="13" t="s">
        <v>37</v>
      </c>
    </row>
    <row r="30" spans="1:8" ht="25.5">
      <c r="A30" s="1">
        <v>1</v>
      </c>
      <c r="B30" s="3" t="s">
        <v>27</v>
      </c>
      <c r="C30" s="1" t="s">
        <v>28</v>
      </c>
      <c r="D30" s="1">
        <v>1</v>
      </c>
      <c r="E30" s="6"/>
      <c r="F30" s="6"/>
      <c r="G30" s="6"/>
    </row>
    <row r="31" spans="1:8" ht="38.25">
      <c r="A31" s="1">
        <v>3</v>
      </c>
      <c r="B31" s="2" t="s">
        <v>29</v>
      </c>
      <c r="C31" s="1" t="s">
        <v>11</v>
      </c>
      <c r="D31" s="1">
        <v>1</v>
      </c>
      <c r="E31" s="6"/>
      <c r="F31" s="6"/>
      <c r="G31" s="6"/>
    </row>
    <row r="32" spans="1:8" ht="25.5">
      <c r="A32" s="1">
        <v>4</v>
      </c>
      <c r="B32" s="3" t="s">
        <v>30</v>
      </c>
      <c r="C32" s="1" t="s">
        <v>11</v>
      </c>
      <c r="D32" s="1">
        <v>1</v>
      </c>
      <c r="E32" s="6"/>
      <c r="F32" s="6"/>
      <c r="G32" s="6"/>
    </row>
    <row r="33" spans="1:7" ht="38.25">
      <c r="A33" s="1">
        <v>5</v>
      </c>
      <c r="B33" s="3" t="s">
        <v>31</v>
      </c>
      <c r="C33" s="1" t="s">
        <v>32</v>
      </c>
      <c r="D33" s="1">
        <v>1</v>
      </c>
      <c r="E33" s="6"/>
      <c r="F33" s="6"/>
      <c r="G33" s="6"/>
    </row>
    <row r="34" spans="1:7" ht="18.75">
      <c r="A34" s="31" t="s">
        <v>33</v>
      </c>
      <c r="B34" s="32"/>
      <c r="C34" s="32"/>
      <c r="D34" s="32"/>
      <c r="E34" s="23">
        <f>AVERAGE(G36:G37)</f>
        <v>0</v>
      </c>
      <c r="F34" s="23"/>
      <c r="G34" s="24"/>
    </row>
    <row r="35" spans="1:7">
      <c r="A35" s="5" t="s">
        <v>4</v>
      </c>
      <c r="B35" s="5" t="s">
        <v>26</v>
      </c>
      <c r="C35" s="5" t="s">
        <v>6</v>
      </c>
      <c r="D35" s="5" t="s">
        <v>1</v>
      </c>
      <c r="E35" s="13" t="s">
        <v>55</v>
      </c>
      <c r="F35" s="13" t="s">
        <v>56</v>
      </c>
      <c r="G35" s="13" t="s">
        <v>37</v>
      </c>
    </row>
    <row r="36" spans="1:7" ht="25.5">
      <c r="A36" s="1">
        <v>6</v>
      </c>
      <c r="B36" s="3" t="s">
        <v>34</v>
      </c>
      <c r="C36" s="1" t="s">
        <v>35</v>
      </c>
      <c r="D36" s="1">
        <v>1</v>
      </c>
      <c r="E36" s="6"/>
      <c r="F36" s="6"/>
      <c r="G36" s="6">
        <f>(E36*D36)</f>
        <v>0</v>
      </c>
    </row>
    <row r="37" spans="1:7" ht="38.25">
      <c r="A37" s="1">
        <v>7</v>
      </c>
      <c r="B37" s="3" t="s">
        <v>36</v>
      </c>
      <c r="C37" s="1" t="s">
        <v>35</v>
      </c>
      <c r="D37" s="1">
        <v>1</v>
      </c>
      <c r="E37" s="6"/>
      <c r="F37" s="6"/>
      <c r="G37" s="6">
        <f>(E37*D37)</f>
        <v>0</v>
      </c>
    </row>
    <row r="38" spans="1:7">
      <c r="E38" s="7"/>
      <c r="F38" s="7"/>
      <c r="G38" s="7"/>
    </row>
    <row r="39" spans="1:7">
      <c r="E39" s="7" t="s">
        <v>38</v>
      </c>
      <c r="F39" s="7"/>
      <c r="G39" s="8">
        <f>(E13+E15+E28)</f>
        <v>0</v>
      </c>
    </row>
    <row r="40" spans="1:7">
      <c r="E40" s="7" t="s">
        <v>39</v>
      </c>
      <c r="F40" s="7"/>
      <c r="G40" s="8">
        <f>(E13+E22+E28)</f>
        <v>0</v>
      </c>
    </row>
    <row r="41" spans="1:7">
      <c r="E41" s="7" t="s">
        <v>40</v>
      </c>
      <c r="F41" s="7"/>
      <c r="G41" s="8">
        <f>(E13+E27+E28)</f>
        <v>0</v>
      </c>
    </row>
    <row r="42" spans="1:7">
      <c r="E42" s="7" t="s">
        <v>57</v>
      </c>
      <c r="F42" s="7" t="s">
        <v>61</v>
      </c>
      <c r="G42" s="9">
        <f>(G40*19%)</f>
        <v>0</v>
      </c>
    </row>
    <row r="43" spans="1:7">
      <c r="E43" s="7" t="s">
        <v>58</v>
      </c>
      <c r="F43" s="7" t="s">
        <v>61</v>
      </c>
      <c r="G43" s="9">
        <f>(G40*5%)</f>
        <v>0</v>
      </c>
    </row>
    <row r="44" spans="1:7">
      <c r="E44" s="7" t="s">
        <v>59</v>
      </c>
      <c r="F44" s="7" t="s">
        <v>61</v>
      </c>
      <c r="G44" s="9">
        <f>(G43*19%)</f>
        <v>0</v>
      </c>
    </row>
    <row r="45" spans="1:7">
      <c r="E45" s="7" t="s">
        <v>41</v>
      </c>
      <c r="F45" s="7"/>
      <c r="G45" s="8">
        <f>(G40+G42+G43+G44)</f>
        <v>0</v>
      </c>
    </row>
    <row r="49" spans="1:7">
      <c r="A49" s="36" t="s">
        <v>66</v>
      </c>
      <c r="B49" s="36"/>
      <c r="C49" s="36"/>
      <c r="D49" s="36"/>
      <c r="E49" s="36"/>
      <c r="F49" s="36"/>
      <c r="G49" s="36"/>
    </row>
    <row r="50" spans="1:7" ht="15" customHeight="1">
      <c r="A50" s="36" t="s">
        <v>60</v>
      </c>
      <c r="B50" s="36"/>
      <c r="C50" s="36"/>
      <c r="D50" s="36"/>
      <c r="E50" s="36"/>
      <c r="F50" s="36"/>
      <c r="G50" s="36"/>
    </row>
    <row r="51" spans="1:7">
      <c r="A51" s="36" t="s">
        <v>67</v>
      </c>
      <c r="B51" s="36"/>
      <c r="C51" s="36"/>
      <c r="D51" s="36"/>
      <c r="E51" s="36"/>
      <c r="F51" s="36"/>
      <c r="G51" s="36"/>
    </row>
    <row r="52" spans="1:7" ht="31.5" customHeight="1">
      <c r="A52" s="37" t="s">
        <v>68</v>
      </c>
      <c r="B52" s="38"/>
      <c r="C52" s="38"/>
      <c r="D52" s="38"/>
      <c r="E52" s="38"/>
      <c r="F52" s="38"/>
      <c r="G52" s="39"/>
    </row>
    <row r="53" spans="1:7">
      <c r="A53" s="36" t="s">
        <v>69</v>
      </c>
      <c r="B53" s="36"/>
      <c r="C53" s="36"/>
      <c r="D53" s="36"/>
      <c r="E53" s="36"/>
      <c r="F53" s="36"/>
      <c r="G53" s="36"/>
    </row>
    <row r="54" spans="1:7" ht="66" customHeight="1">
      <c r="A54" s="40" t="s">
        <v>71</v>
      </c>
      <c r="B54" s="40"/>
      <c r="C54" s="40"/>
      <c r="D54" s="40"/>
      <c r="E54" s="40"/>
      <c r="F54" s="40"/>
      <c r="G54" s="40"/>
    </row>
    <row r="55" spans="1:7">
      <c r="A55" s="36" t="s">
        <v>70</v>
      </c>
      <c r="B55" s="36"/>
      <c r="C55" s="36"/>
      <c r="D55" s="36"/>
      <c r="E55" s="36"/>
      <c r="F55" s="36"/>
      <c r="G55" s="36"/>
    </row>
    <row r="56" spans="1:7">
      <c r="A56" s="41"/>
      <c r="B56" s="41"/>
      <c r="C56" s="42"/>
      <c r="D56" s="42"/>
      <c r="E56" s="42"/>
      <c r="F56" s="42"/>
      <c r="G56" s="42"/>
    </row>
    <row r="57" spans="1:7">
      <c r="A57" s="44" t="s">
        <v>62</v>
      </c>
      <c r="B57" s="44"/>
      <c r="C57" s="45"/>
      <c r="D57" s="45"/>
      <c r="E57" s="45"/>
      <c r="F57" s="45"/>
      <c r="G57" s="45"/>
    </row>
    <row r="58" spans="1:7">
      <c r="A58" s="44" t="s">
        <v>63</v>
      </c>
      <c r="B58" s="44"/>
      <c r="C58" s="45"/>
      <c r="D58" s="45"/>
      <c r="E58" s="45"/>
      <c r="F58" s="45"/>
      <c r="G58" s="45"/>
    </row>
    <row r="59" spans="1:7">
      <c r="A59" s="44" t="s">
        <v>64</v>
      </c>
      <c r="B59" s="44"/>
      <c r="C59" s="45"/>
      <c r="D59" s="45"/>
      <c r="E59" s="45"/>
      <c r="F59" s="45"/>
      <c r="G59" s="45"/>
    </row>
    <row r="60" spans="1:7">
      <c r="A60" s="44" t="s">
        <v>65</v>
      </c>
      <c r="B60" s="44"/>
      <c r="C60" s="45"/>
      <c r="D60" s="45"/>
      <c r="E60" s="45"/>
      <c r="F60" s="45"/>
      <c r="G60" s="45"/>
    </row>
  </sheetData>
  <mergeCells count="28">
    <mergeCell ref="A59:B59"/>
    <mergeCell ref="C59:G59"/>
    <mergeCell ref="A60:B60"/>
    <mergeCell ref="C60:G60"/>
    <mergeCell ref="A54:G54"/>
    <mergeCell ref="A55:G55"/>
    <mergeCell ref="A57:B57"/>
    <mergeCell ref="C57:G57"/>
    <mergeCell ref="A58:B58"/>
    <mergeCell ref="C58:G58"/>
    <mergeCell ref="A49:G49"/>
    <mergeCell ref="A50:G50"/>
    <mergeCell ref="A51:G51"/>
    <mergeCell ref="A52:G52"/>
    <mergeCell ref="A53:G53"/>
    <mergeCell ref="A22:D22"/>
    <mergeCell ref="E22:G22"/>
    <mergeCell ref="A1:G1"/>
    <mergeCell ref="A13:D13"/>
    <mergeCell ref="E13:G13"/>
    <mergeCell ref="A15:D15"/>
    <mergeCell ref="E15:G15"/>
    <mergeCell ref="A27:D27"/>
    <mergeCell ref="E27:G27"/>
    <mergeCell ref="A28:D28"/>
    <mergeCell ref="E28:G28"/>
    <mergeCell ref="A34:D34"/>
    <mergeCell ref="E34:G3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STARD (2000L)</vt:lpstr>
      <vt:lpstr>PRESUPUESTO STARD (3000L)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Franciscoj.Hernandez</dc:creator>
  <cp:lastModifiedBy>Maria Fernanda Guerra</cp:lastModifiedBy>
  <cp:lastPrinted>2018-02-04T18:04:45Z</cp:lastPrinted>
  <dcterms:created xsi:type="dcterms:W3CDTF">2016-08-12T18:52:05Z</dcterms:created>
  <dcterms:modified xsi:type="dcterms:W3CDTF">2020-09-04T20:29:34Z</dcterms:modified>
</cp:coreProperties>
</file>