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rh\OneDrive - cuencaverde.org\Contratos 2023 RH\Saneamiento 2023\"/>
    </mc:Choice>
  </mc:AlternateContent>
  <xr:revisionPtr revIDLastSave="0" documentId="11_265706407C6C0894D7D5D84E268567269D6BCD41" xr6:coauthVersionLast="47" xr6:coauthVersionMax="47" xr10:uidLastSave="{00000000-0000-0000-0000-000000000000}"/>
  <bookViews>
    <workbookView xWindow="0" yWindow="0" windowWidth="28800" windowHeight="11130" tabRatio="961" xr2:uid="{00000000-000D-0000-FFFF-FFFF00000000}"/>
  </bookViews>
  <sheets>
    <sheet name="PRESUPUESTO STARD (1800L)" sheetId="40" r:id="rId1"/>
    <sheet name="PRESUPUESTO STARD (2000L)" sheetId="26" r:id="rId2"/>
    <sheet name="PRESUPUESTO STARD (3000L)" sheetId="33" r:id="rId3"/>
  </sheets>
  <calcPr calcId="162913" concurrentCalc="0"/>
</workbook>
</file>

<file path=xl/calcChain.xml><?xml version="1.0" encoding="utf-8"?>
<calcChain xmlns="http://schemas.openxmlformats.org/spreadsheetml/2006/main">
  <c r="E49" i="40" l="1"/>
  <c r="E49" i="26"/>
  <c r="E49" i="33"/>
  <c r="F66" i="26"/>
  <c r="E29" i="26"/>
  <c r="F67" i="26"/>
  <c r="F68" i="26"/>
  <c r="F69" i="26"/>
  <c r="F70" i="26"/>
  <c r="F71" i="26"/>
  <c r="E20" i="33"/>
  <c r="F53" i="33"/>
  <c r="E13" i="33"/>
  <c r="E33" i="33"/>
  <c r="E38" i="33"/>
  <c r="E45" i="33"/>
  <c r="F52" i="33"/>
  <c r="F54" i="33"/>
  <c r="F55" i="33"/>
  <c r="F56" i="33"/>
  <c r="F57" i="33"/>
  <c r="F59" i="33"/>
  <c r="E26" i="33"/>
  <c r="F60" i="33"/>
  <c r="F61" i="33"/>
  <c r="F62" i="33"/>
  <c r="F63" i="33"/>
  <c r="F64" i="33"/>
  <c r="F66" i="33"/>
  <c r="E29" i="33"/>
  <c r="F67" i="33"/>
  <c r="F68" i="33"/>
  <c r="F69" i="33"/>
  <c r="F70" i="33"/>
  <c r="F71" i="33"/>
  <c r="E13" i="26"/>
  <c r="E33" i="26"/>
  <c r="E38" i="26"/>
  <c r="E45" i="26"/>
  <c r="F52" i="26"/>
  <c r="F59" i="26"/>
  <c r="E26" i="26"/>
  <c r="F60" i="26"/>
  <c r="F61" i="26"/>
  <c r="F62" i="26"/>
  <c r="F63" i="26"/>
  <c r="F64" i="26"/>
  <c r="E20" i="26"/>
  <c r="F53" i="26"/>
  <c r="F54" i="26"/>
  <c r="F55" i="26"/>
  <c r="F56" i="26"/>
  <c r="F57" i="26"/>
  <c r="E29" i="40"/>
  <c r="F67" i="40"/>
  <c r="E13" i="40"/>
  <c r="E33" i="40"/>
  <c r="E38" i="40"/>
  <c r="E45" i="40"/>
  <c r="F52" i="40"/>
  <c r="F66" i="40"/>
  <c r="F68" i="40"/>
  <c r="F69" i="40"/>
  <c r="F70" i="40"/>
  <c r="F71" i="40"/>
  <c r="E26" i="40"/>
  <c r="F60" i="40"/>
  <c r="F59" i="40"/>
  <c r="F61" i="40"/>
  <c r="F62" i="40"/>
  <c r="F63" i="40"/>
  <c r="F64" i="40"/>
  <c r="E20" i="40"/>
  <c r="F53" i="40"/>
  <c r="F54" i="40"/>
  <c r="F55" i="40"/>
  <c r="F56" i="40"/>
  <c r="F57" i="40"/>
  <c r="D22" i="33"/>
  <c r="C28" i="33"/>
  <c r="C18" i="33"/>
  <c r="C17" i="33"/>
  <c r="C16" i="33"/>
  <c r="D22" i="26"/>
  <c r="C28" i="26"/>
  <c r="C18" i="26"/>
  <c r="C17" i="26"/>
  <c r="C16" i="26"/>
  <c r="D22" i="40"/>
  <c r="C18" i="40"/>
  <c r="C17" i="40"/>
  <c r="C28" i="40"/>
  <c r="C16" i="40"/>
</calcChain>
</file>

<file path=xl/sharedStrings.xml><?xml version="1.0" encoding="utf-8"?>
<sst xmlns="http://schemas.openxmlformats.org/spreadsheetml/2006/main" count="324" uniqueCount="78">
  <si>
    <t>PRESUPUESTO STARD
2023
1800 Litros</t>
  </si>
  <si>
    <t>ITEM</t>
  </si>
  <si>
    <t>DESCRIPCION</t>
  </si>
  <si>
    <t>UNIDAD</t>
  </si>
  <si>
    <t>CANTIDAD</t>
  </si>
  <si>
    <t>VR UNITARIO (INCLUIDO IVA)</t>
  </si>
  <si>
    <t>VR TOTAL</t>
  </si>
  <si>
    <t xml:space="preserve">S.T.I de sistema séptico y FAFA prefabricado en PRFV (Poliester reforzado con fibra de vidrio) de 1800 lts de capacidad (incluye accesorios internos, material filtrante para el FAFA que garanticen un area superficial de contacto &gt;de 90 m2/m3 tuberia P.V.C-S de 2" con accesorios y malla mosquitera doble, trampa de grasas y transporte y acarreos hasta el sitio de la obra). </t>
  </si>
  <si>
    <t>und</t>
  </si>
  <si>
    <r>
      <t xml:space="preserve">S.T.I Valvula de bola o de apertura rapida 2" en PVC para purga de lodos incluye accesorios. </t>
    </r>
    <r>
      <rPr>
        <b/>
        <u/>
        <sz val="10"/>
        <color rgb="FF000000"/>
        <rFont val="Calibri"/>
        <family val="2"/>
        <scheme val="minor"/>
      </rPr>
      <t>(En el caso de que este item esté incluido como un accesorio del STARD a proponer no debera ser presupuestado)</t>
    </r>
  </si>
  <si>
    <t>S.T.I Tuberia PVC-S 3" (75mm) Incluye accesorios</t>
  </si>
  <si>
    <t>m</t>
  </si>
  <si>
    <t>S.T.I Sifón S.R PVC-S 3" (75 mm) Para control de olores . Incluye caja de registro de 40*40 cm y accesorios. material de la caja: fibra de vidrio</t>
  </si>
  <si>
    <t>S.T.I caja circular en tuberia P.V.C en novafort de 12" para valvula de purga de lodos incluye tapa en fibra de vidrio con manila sintetica.</t>
  </si>
  <si>
    <t>Suministro, transporte e instalacion (S.T.I) Tuberia Sanitaria de PVC 2" (50mm) Incluye accesorios</t>
  </si>
  <si>
    <t>Limpieza y replanteo</t>
  </si>
  <si>
    <t>m2</t>
  </si>
  <si>
    <t>Excavaciones en material común y suelo rocoso</t>
  </si>
  <si>
    <t>m3</t>
  </si>
  <si>
    <t>Lleno y apisonado de zanjas y apiques con material selecto de la excavación incluye acarreo interno</t>
  </si>
  <si>
    <t>Regada de material proveniente de la excavación y conformación del terreno.</t>
  </si>
  <si>
    <t>COSTO DIRECTO SUMINISTRO E INSTALACION DE UN STARD</t>
  </si>
  <si>
    <t>Excavación manual en material común hasta 2 m de profundidad bajo cualquier grado de humedad.</t>
  </si>
  <si>
    <t>S.T.I geotextil NT referencia 1600</t>
  </si>
  <si>
    <t>S.T.I cajas plasticas de gaseosa recicladas de  41x,34x,25 como medio de soporte o un material de soporte plastico avalado por las partes.</t>
  </si>
  <si>
    <t>Lecho de grava</t>
  </si>
  <si>
    <t>COSTOS DIRECTOS DESCARGA CAMPO DE INFILTRACIÓN</t>
  </si>
  <si>
    <t>Excavación manual en material común hasta minimo 30 cm de profundidad bajo cualquier grado de humedad en 30m</t>
  </si>
  <si>
    <t>Geotextil o costales de fibra para cubriento previo de la tubería antes de lleno y acondicionamiento del terreno con material de excavacion</t>
  </si>
  <si>
    <t>ml</t>
  </si>
  <si>
    <t>Lecho de grava (Espesor 0,4 m)</t>
  </si>
  <si>
    <t>Instalacion tuberia perforada con tapon.</t>
  </si>
  <si>
    <t>COSTOS DIRECTOS DESCARGA POZO DE ABSORCION</t>
  </si>
  <si>
    <r>
      <t xml:space="preserve">S.T.I  tuberia </t>
    </r>
    <r>
      <rPr>
        <b/>
        <sz val="10"/>
        <rFont val="Calibri"/>
        <family val="2"/>
        <scheme val="minor"/>
      </rPr>
      <t xml:space="preserve">PVC </t>
    </r>
    <r>
      <rPr>
        <sz val="10"/>
        <rFont val="Calibri"/>
        <family val="2"/>
        <scheme val="minor"/>
      </rPr>
      <t>de 2" para descarga de efluente con accesorios</t>
    </r>
  </si>
  <si>
    <t>COSTOS DIRECTOS DESCARGA FUENTE SUPERFICIAL</t>
  </si>
  <si>
    <r>
      <t xml:space="preserve">Cerramiento  de STARD con estacón de madera </t>
    </r>
    <r>
      <rPr>
        <b/>
        <sz val="10"/>
        <rFont val="Calibri"/>
        <family val="2"/>
        <scheme val="minor"/>
      </rPr>
      <t xml:space="preserve">(incluye 4 pie de amigos) </t>
    </r>
    <r>
      <rPr>
        <sz val="10"/>
        <rFont val="Calibri"/>
        <family val="2"/>
        <scheme val="minor"/>
      </rPr>
      <t>y alambre de púas o liso 3 lineas (15 ml x STARD)</t>
    </r>
  </si>
  <si>
    <t>Señalizacion STARD (Placa en acero según diseño corporativo)</t>
  </si>
  <si>
    <t>COSTOS DIRECTOS CERRAMIENTO Y MARCACIÓN STARD</t>
  </si>
  <si>
    <t>ACTIVIDAD</t>
  </si>
  <si>
    <t>Reunión de Socialización con la comunidad beneficiada</t>
  </si>
  <si>
    <t>Reunion</t>
  </si>
  <si>
    <t>Capacitación teórico – practico en mantenimiento y operación del sistemas  y levantamiento de indicadores socio económicos para cada familia.</t>
  </si>
  <si>
    <t>Taller</t>
  </si>
  <si>
    <t>COSTO DIRECTO ACTIVIDADES ADICIONALES A LA INSTALACION DEL STARD - SOCIALIZACIÓN</t>
  </si>
  <si>
    <t>Ensayo de percolación (Ensanyo e informe)</t>
  </si>
  <si>
    <t>Elaboración de informe con Plan de Abandono</t>
  </si>
  <si>
    <t>Informe</t>
  </si>
  <si>
    <t>Elaboración de plano de diseño e impresión</t>
  </si>
  <si>
    <t>Dispositivo de almacenamiento USB 64 GB</t>
  </si>
  <si>
    <t>Impresión de informe y anexos</t>
  </si>
  <si>
    <t>COSTO DIRECTO ACTIVIDADES ADICIONALES A LA INSTALACION DEL STARD - ENTREGA SOPORTES</t>
  </si>
  <si>
    <t>Mantenimiento manual de STARD con disposicion final e inoculacion.</t>
  </si>
  <si>
    <t>Sistema</t>
  </si>
  <si>
    <t>Mantenimiento por vactor de STARD (Extracción d de minimo 5 m3 y maximo 7 m3 de lodo), incluye disposicion final e inoculación.</t>
  </si>
  <si>
    <t>MANTENIMIENTO DE SISTEMAS DE TRATAMIENTO PARA LAS AGUAS RESIDUALES</t>
  </si>
  <si>
    <t>Suministro e Insalación</t>
  </si>
  <si>
    <t>Descaga a Campo de Infiltración</t>
  </si>
  <si>
    <t>A 20%</t>
  </si>
  <si>
    <t>U 5%</t>
  </si>
  <si>
    <t>IVA 19%</t>
  </si>
  <si>
    <t>TOTAL</t>
  </si>
  <si>
    <t>Descarga a Pozo de Absorción</t>
  </si>
  <si>
    <t>Descarga a Fuente superficial</t>
  </si>
  <si>
    <r>
      <t>Administración:</t>
    </r>
    <r>
      <rPr>
        <sz val="11"/>
        <color rgb="FF000000"/>
        <rFont val="Calibri"/>
        <family val="2"/>
        <scheme val="minor"/>
      </rPr>
      <t xml:space="preserve"> incluye todos los costos inherentes a la realización de las operaciones administrativas y de logística de obra, es decir los costos de comunicaciones, papelería, transporte del personal profesional, técnico y de campo, así mismo todos los gastos que comprenden la logística del proyecto. Además, del pago de las retenciones que obedece según el municipio donde se ejecuten las actividades.</t>
    </r>
  </si>
  <si>
    <r>
      <t xml:space="preserve">Utilidad: </t>
    </r>
    <r>
      <rPr>
        <sz val="11"/>
        <color rgb="FF000000"/>
        <rFont val="Calibri"/>
        <family val="2"/>
        <scheme val="minor"/>
      </rPr>
      <t>porcentaje esperado por el contratista.</t>
    </r>
  </si>
  <si>
    <t>NOTA 1: El artículo 476 del ET especifica las actividades que se encuentran excluidas del impuesto al valor agregado.</t>
  </si>
  <si>
    <t>NOTA 2: En la construcción de los precios de referencia se deberá incluir la administración y la rentabilidad pretendida como oferente (FILA 42 y 43).</t>
  </si>
  <si>
    <t>NOTA 3: En el porcentaje de administración propuesto, se deberá incluir el protocolo para prevenir el contagio y la propagación del coronavirus COVID 19 en los trabajadores.</t>
  </si>
  <si>
    <t>NOTA 4: En el porcentaje de administración propuesto, se deberá tener en cuenta todas las deducciones de ley, incluyendo las retenciones a titulo de renta, el 1% de estampillas Universidad de Antioquia, retencion de industria y comercio que se contempla desde el 2*1000 hasta el 10*1000 dependiendo del municipio donde se ejecuten las actividades, asi mismo se realiza un 15% de retencion de IVA, lo anterior conforme a la ejecución de un contrato bajo la modalidad de mandato con EPM.</t>
  </si>
  <si>
    <t xml:space="preserve">NOTA 5: El valor de las actividades deben incluir el valor del transporte </t>
  </si>
  <si>
    <t>CONTRATISTA:</t>
  </si>
  <si>
    <t>FIRMA REP. LEGAL:</t>
  </si>
  <si>
    <t>NOMBRE REPRESENTANTE LEGAL:</t>
  </si>
  <si>
    <t>NIT.</t>
  </si>
  <si>
    <t>PRESUPUESTO STARD
2023
2000 Litros</t>
  </si>
  <si>
    <t xml:space="preserve">S.T.I de sistema séptico y FAFA prefabricado en PRFV (Poliester reforzado con fibra de vidrio) de 2000 lts de capacidad (incluye accesorios internos, material filtrante para el FAFA que garanticen un area superficial de contacto &gt;de 90 m2/m3 tuberia P.V.C-S de 2" con accesorios y malla mosquitera doble, trampa de grasas y transporte y acarreos hasta el sitio de la obra). </t>
  </si>
  <si>
    <t>PRESUPUESTO STARD
2023
3000 Litros</t>
  </si>
  <si>
    <t xml:space="preserve">S.T.I de sistema séptico y FAFA prefabricado en PRFV (Poliester reforzado con fibra de vidrio) de 3000 lts de capacidad (incluye accesorios internos, material filtrante para el FAFA que garanticen un area superficial de contacto &gt;de 90 m2/m3 tuberia P.V.C-S de 2" con accesorios y malla mosquitera doble, trampa de grasas y transporte y acarreos hasta el sitio de la obra).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</si>
</sst>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;\-&quot;$&quot;\ #,##0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_(* #,##0_);_(* \(#,##0\);_(* &quot;-&quot;_);_(@_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0.0"/>
    <numFmt numFmtId="172" formatCode="#,##0.000"/>
    <numFmt numFmtId="173" formatCode="#."/>
    <numFmt numFmtId="174" formatCode="&quot;$&quot;#,##0\ ;\(&quot;$&quot;#,##0\)"/>
    <numFmt numFmtId="175" formatCode="_([$€]* #,##0.00_);_([$€]* \(#,##0.00\);_([$€]* &quot;-&quot;??_);_(@_)"/>
    <numFmt numFmtId="176" formatCode="#,##0.0___);\-#,##0.0___);* @___)"/>
    <numFmt numFmtId="177" formatCode="#,##0.0_____);\-#,##0.0_____);* @_____)"/>
    <numFmt numFmtId="178" formatCode="#,##0.0________;\-#,##0.0________;* @________"/>
    <numFmt numFmtId="179" formatCode="#,##0.0__________;\-#,##0.0__________;* @__________"/>
    <numFmt numFmtId="180" formatCode="#,##0.0____________;\-#,##0.0____________;* @____________"/>
    <numFmt numFmtId="181" formatCode="#,##0.0_______________);\-#,##0.0_______________);* @_______________)"/>
    <numFmt numFmtId="182" formatCode="#,##0.0%___);\-#,##0.0%___);* @___)"/>
    <numFmt numFmtId="183" formatCode="#,##0.0%_____);\-#,##0.0%_____);* @_____)"/>
    <numFmt numFmtId="184" formatCode="#,##0.0%________;\-#,##0.0%________;* @________"/>
    <numFmt numFmtId="185" formatCode="#,##0.0%__________;\-#,##0.0%__________;* @__________"/>
    <numFmt numFmtId="186" formatCode="#,##0.0%____________;\-#,##0.0%____________;* @____________"/>
    <numFmt numFmtId="187" formatCode="#,#00"/>
    <numFmt numFmtId="188" formatCode="_-* #,##0\ _P_t_s_-;\-* #,##0\ _P_t_s_-;_-* &quot;-&quot;??\ _P_t_s_-;_-@_-"/>
    <numFmt numFmtId="189" formatCode="_-* #,##0.00\ _P_t_s_-;\-* #,##0.00\ _P_t_s_-;_-* &quot;-&quot;??\ _P_t_s_-;_-@_-"/>
    <numFmt numFmtId="190" formatCode="#.00"/>
    <numFmt numFmtId="191" formatCode="_(&quot;$&quot;* #,##0.00_);_(&quot;$&quot;* \(#,##0.00\);_(&quot;$&quot;* &quot;-&quot;??_);_(@_)"/>
    <numFmt numFmtId="192" formatCode="_(&quot;C$&quot;* #,##0.00_);_(&quot;C$&quot;* \(#,##0.00\);_(&quot;C$&quot;* &quot;-&quot;??_);_(@_)"/>
    <numFmt numFmtId="193" formatCode="\$#,#00"/>
    <numFmt numFmtId="194" formatCode="#,##0.000;\-#,##0.000"/>
    <numFmt numFmtId="195" formatCode="#.##000"/>
    <numFmt numFmtId="196" formatCode="\$#,##0.00\ ;\(\$#,##0.00\)"/>
    <numFmt numFmtId="198" formatCode="_-&quot;$&quot;* #,##0_-;\-&quot;$&quot;* #,##0_-;_-&quot;$&quot;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24"/>
      <name val="Arial"/>
      <family val="2"/>
    </font>
    <font>
      <sz val="9"/>
      <color indexed="8"/>
      <name val="Arial"/>
      <family val="2"/>
    </font>
    <font>
      <sz val="1"/>
      <color indexed="8"/>
      <name val="Courier"/>
      <family val="3"/>
    </font>
    <font>
      <b/>
      <sz val="10"/>
      <color indexed="24"/>
      <name val="Arial"/>
      <family val="2"/>
    </font>
    <font>
      <sz val="8"/>
      <color indexed="24"/>
      <name val="Arial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7.5"/>
      <color indexed="12"/>
      <name val="Arial"/>
      <family val="2"/>
    </font>
    <font>
      <b/>
      <sz val="10"/>
      <color rgb="FF0D0D0D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22"/>
      <color theme="6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8" fillId="0" borderId="0"/>
    <xf numFmtId="0" fontId="10" fillId="0" borderId="0">
      <protection locked="0"/>
    </xf>
    <xf numFmtId="0" fontId="10" fillId="0" borderId="0">
      <protection locked="0"/>
    </xf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176" fontId="13" fillId="0" borderId="1" applyFont="0" applyFill="0" applyBorder="0" applyProtection="0"/>
    <xf numFmtId="177" fontId="13" fillId="0" borderId="2" applyFont="0" applyFill="0" applyBorder="0" applyProtection="0"/>
    <xf numFmtId="178" fontId="13" fillId="0" borderId="2" applyFont="0" applyFill="0" applyBorder="0" applyProtection="0"/>
    <xf numFmtId="179" fontId="13" fillId="0" borderId="2" applyFont="0" applyFill="0" applyBorder="0" applyProtection="0"/>
    <xf numFmtId="180" fontId="13" fillId="0" borderId="2" applyFont="0" applyFill="0" applyBorder="0" applyProtection="0"/>
    <xf numFmtId="181" fontId="13" fillId="0" borderId="1" applyFont="0" applyFill="0" applyBorder="0" applyProtection="0"/>
    <xf numFmtId="182" fontId="7" fillId="0" borderId="3" applyFont="0" applyFill="0" applyBorder="0" applyProtection="0"/>
    <xf numFmtId="183" fontId="5" fillId="0" borderId="0" applyFont="0" applyFill="0" applyBorder="0" applyProtection="0"/>
    <xf numFmtId="184" fontId="5" fillId="0" borderId="0" applyFont="0" applyFill="0" applyBorder="0" applyProtection="0"/>
    <xf numFmtId="185" fontId="13" fillId="0" borderId="4" applyFont="0" applyFill="0" applyBorder="0" applyProtection="0"/>
    <xf numFmtId="186" fontId="13" fillId="0" borderId="4" applyFont="0" applyFill="0" applyBorder="0" applyProtection="0"/>
    <xf numFmtId="0" fontId="14" fillId="0" borderId="0">
      <protection locked="0"/>
    </xf>
    <xf numFmtId="187" fontId="14" fillId="0" borderId="0">
      <protection locked="0"/>
    </xf>
    <xf numFmtId="2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3" fontId="17" fillId="0" borderId="0">
      <protection locked="0"/>
    </xf>
    <xf numFmtId="173" fontId="17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93" fontId="14" fillId="0" borderId="0">
      <protection locked="0"/>
    </xf>
    <xf numFmtId="194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11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95" fontId="14" fillId="0" borderId="0">
      <protection locked="0"/>
    </xf>
    <xf numFmtId="165" fontId="19" fillId="0" borderId="0">
      <protection locked="0"/>
    </xf>
    <xf numFmtId="0" fontId="9" fillId="0" borderId="0">
      <alignment vertical="top"/>
    </xf>
    <xf numFmtId="39" fontId="6" fillId="0" borderId="5" applyFill="0">
      <alignment horizontal="left"/>
    </xf>
    <xf numFmtId="0" fontId="5" fillId="0" borderId="0" applyNumberFormat="0"/>
    <xf numFmtId="0" fontId="20" fillId="0" borderId="0" applyProtection="0"/>
    <xf numFmtId="196" fontId="20" fillId="0" borderId="0" applyProtection="0"/>
    <xf numFmtId="0" fontId="21" fillId="0" borderId="0" applyProtection="0"/>
    <xf numFmtId="0" fontId="22" fillId="0" borderId="0" applyProtection="0"/>
    <xf numFmtId="0" fontId="20" fillId="0" borderId="6" applyProtection="0"/>
    <xf numFmtId="0" fontId="20" fillId="0" borderId="0"/>
    <xf numFmtId="10" fontId="20" fillId="0" borderId="0" applyProtection="0"/>
    <xf numFmtId="0" fontId="20" fillId="0" borderId="0"/>
    <xf numFmtId="2" fontId="20" fillId="0" borderId="0" applyProtection="0"/>
    <xf numFmtId="4" fontId="20" fillId="0" borderId="0" applyProtection="0"/>
    <xf numFmtId="0" fontId="5" fillId="0" borderId="0"/>
    <xf numFmtId="169" fontId="4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3">
    <xf numFmtId="0" fontId="0" fillId="0" borderId="0" xfId="0"/>
    <xf numFmtId="0" fontId="27" fillId="2" borderId="7" xfId="0" applyFont="1" applyFill="1" applyBorder="1" applyAlignment="1">
      <alignment horizontal="center" vertical="center" wrapText="1"/>
    </xf>
    <xf numFmtId="166" fontId="0" fillId="3" borderId="7" xfId="123" applyFont="1" applyFill="1" applyBorder="1"/>
    <xf numFmtId="166" fontId="0" fillId="0" borderId="0" xfId="0" applyNumberFormat="1"/>
    <xf numFmtId="166" fontId="0" fillId="0" borderId="0" xfId="123" applyFont="1"/>
    <xf numFmtId="164" fontId="0" fillId="0" borderId="0" xfId="124" applyFont="1"/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7" xfId="0" applyFill="1" applyBorder="1"/>
    <xf numFmtId="166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33" fillId="3" borderId="7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justify" vertical="center" wrapText="1"/>
    </xf>
    <xf numFmtId="0" fontId="25" fillId="4" borderId="7" xfId="0" applyFont="1" applyFill="1" applyBorder="1" applyAlignment="1">
      <alignment horizontal="justify" vertical="center" wrapText="1"/>
    </xf>
    <xf numFmtId="0" fontId="26" fillId="4" borderId="7" xfId="0" applyFont="1" applyFill="1" applyBorder="1" applyAlignment="1">
      <alignment horizontal="center" vertical="center"/>
    </xf>
    <xf numFmtId="166" fontId="0" fillId="4" borderId="7" xfId="123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left" vertical="center" wrapText="1"/>
    </xf>
    <xf numFmtId="166" fontId="0" fillId="2" borderId="7" xfId="123" applyFont="1" applyFill="1" applyBorder="1" applyAlignment="1">
      <alignment vertical="center"/>
    </xf>
    <xf numFmtId="0" fontId="25" fillId="2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justify" vertical="center" wrapText="1"/>
    </xf>
    <xf numFmtId="0" fontId="25" fillId="4" borderId="7" xfId="0" applyFont="1" applyFill="1" applyBorder="1" applyAlignment="1">
      <alignment horizontal="left" vertical="center" wrapText="1"/>
    </xf>
    <xf numFmtId="166" fontId="0" fillId="4" borderId="7" xfId="123" applyFont="1" applyFill="1" applyBorder="1" applyAlignment="1">
      <alignment vertical="center"/>
    </xf>
    <xf numFmtId="198" fontId="0" fillId="4" borderId="7" xfId="124" applyNumberFormat="1" applyFont="1" applyFill="1" applyBorder="1" applyAlignment="1">
      <alignment vertical="center"/>
    </xf>
    <xf numFmtId="0" fontId="26" fillId="4" borderId="7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horizontal="left" vertical="center" wrapText="1"/>
    </xf>
    <xf numFmtId="166" fontId="0" fillId="4" borderId="11" xfId="123" applyFont="1" applyFill="1" applyBorder="1" applyAlignment="1">
      <alignment vertical="center"/>
    </xf>
    <xf numFmtId="0" fontId="24" fillId="2" borderId="7" xfId="0" applyFont="1" applyFill="1" applyBorder="1" applyAlignment="1">
      <alignment horizontal="center" vertical="center" wrapText="1"/>
    </xf>
    <xf numFmtId="0" fontId="0" fillId="4" borderId="7" xfId="0" applyFill="1" applyBorder="1"/>
    <xf numFmtId="166" fontId="0" fillId="4" borderId="7" xfId="0" applyNumberFormat="1" applyFill="1" applyBorder="1"/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166" fontId="33" fillId="4" borderId="7" xfId="0" applyNumberFormat="1" applyFont="1" applyFill="1" applyBorder="1"/>
    <xf numFmtId="0" fontId="0" fillId="5" borderId="7" xfId="0" applyFill="1" applyBorder="1"/>
    <xf numFmtId="0" fontId="0" fillId="5" borderId="7" xfId="0" applyFill="1" applyBorder="1" applyAlignment="1">
      <alignment horizontal="left"/>
    </xf>
    <xf numFmtId="0" fontId="0" fillId="5" borderId="7" xfId="0" applyFill="1" applyBorder="1" applyAlignment="1">
      <alignment horizontal="center"/>
    </xf>
    <xf numFmtId="166" fontId="0" fillId="5" borderId="7" xfId="123" applyFont="1" applyFill="1" applyBorder="1"/>
    <xf numFmtId="0" fontId="33" fillId="5" borderId="7" xfId="0" applyFont="1" applyFill="1" applyBorder="1" applyAlignment="1">
      <alignment horizontal="center"/>
    </xf>
    <xf numFmtId="166" fontId="33" fillId="3" borderId="7" xfId="123" applyFont="1" applyFill="1" applyBorder="1"/>
    <xf numFmtId="166" fontId="37" fillId="2" borderId="7" xfId="123" applyFont="1" applyFill="1" applyBorder="1" applyAlignment="1">
      <alignment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166" fontId="33" fillId="5" borderId="7" xfId="123" applyFont="1" applyFill="1" applyBorder="1"/>
    <xf numFmtId="0" fontId="39" fillId="0" borderId="0" xfId="0" applyFont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0" fillId="4" borderId="7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27" fillId="4" borderId="9" xfId="0" applyFont="1" applyFill="1" applyBorder="1" applyAlignment="1">
      <alignment horizontal="left" vertical="center" wrapText="1"/>
    </xf>
    <xf numFmtId="0" fontId="27" fillId="4" borderId="11" xfId="0" applyFont="1" applyFill="1" applyBorder="1" applyAlignment="1">
      <alignment horizontal="left" vertical="center" wrapText="1"/>
    </xf>
    <xf numFmtId="0" fontId="27" fillId="4" borderId="8" xfId="0" applyFont="1" applyFill="1" applyBorder="1" applyAlignment="1">
      <alignment horizontal="left" vertical="center" wrapText="1"/>
    </xf>
    <xf numFmtId="166" fontId="29" fillId="4" borderId="9" xfId="0" applyNumberFormat="1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/>
    </xf>
    <xf numFmtId="0" fontId="27" fillId="2" borderId="9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166" fontId="29" fillId="2" borderId="9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166" fontId="30" fillId="2" borderId="11" xfId="0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right" vertical="center" wrapText="1"/>
    </xf>
    <xf numFmtId="0" fontId="36" fillId="0" borderId="14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27" fillId="4" borderId="7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38" fillId="0" borderId="9" xfId="0" applyFont="1" applyBorder="1" applyAlignment="1">
      <alignment horizontal="left" wrapText="1"/>
    </xf>
    <xf numFmtId="0" fontId="38" fillId="0" borderId="11" xfId="0" applyFont="1" applyBorder="1" applyAlignment="1">
      <alignment horizontal="left" wrapText="1"/>
    </xf>
    <xf numFmtId="0" fontId="38" fillId="0" borderId="8" xfId="0" applyFont="1" applyBorder="1" applyAlignment="1">
      <alignment horizontal="left" wrapText="1"/>
    </xf>
    <xf numFmtId="0" fontId="32" fillId="0" borderId="13" xfId="0" applyFont="1" applyBorder="1" applyAlignment="1">
      <alignment horizontal="right" vertical="center" wrapText="1"/>
    </xf>
    <xf numFmtId="0" fontId="31" fillId="0" borderId="14" xfId="0" applyFont="1" applyBorder="1" applyAlignment="1">
      <alignment horizontal="right" vertical="center"/>
    </xf>
    <xf numFmtId="0" fontId="31" fillId="0" borderId="15" xfId="0" applyFont="1" applyBorder="1" applyAlignment="1">
      <alignment horizontal="right" vertical="center"/>
    </xf>
  </cellXfs>
  <cellStyles count="140">
    <cellStyle name="%" xfId="2" xr:uid="{00000000-0005-0000-0000-000000000000}"/>
    <cellStyle name="Cabecera 1" xfId="3" xr:uid="{00000000-0005-0000-0000-000001000000}"/>
    <cellStyle name="Cabecera 2" xfId="4" xr:uid="{00000000-0005-0000-0000-000002000000}"/>
    <cellStyle name="Coma 2" xfId="5" xr:uid="{00000000-0005-0000-0000-000003000000}"/>
    <cellStyle name="Coma 2 2" xfId="6" xr:uid="{00000000-0005-0000-0000-000004000000}"/>
    <cellStyle name="Coma 3" xfId="7" xr:uid="{00000000-0005-0000-0000-000005000000}"/>
    <cellStyle name="Coma 3 2" xfId="8" xr:uid="{00000000-0005-0000-0000-000006000000}"/>
    <cellStyle name="Comma" xfId="121" xr:uid="{00000000-0005-0000-0000-000007000000}"/>
    <cellStyle name="Comma0" xfId="9" xr:uid="{00000000-0005-0000-0000-000008000000}"/>
    <cellStyle name="Currency" xfId="122" xr:uid="{00000000-0005-0000-0000-000009000000}"/>
    <cellStyle name="Currency0" xfId="10" xr:uid="{00000000-0005-0000-0000-00000A000000}"/>
    <cellStyle name="Date" xfId="11" xr:uid="{00000000-0005-0000-0000-00000B000000}"/>
    <cellStyle name="Estilo 1" xfId="12" xr:uid="{00000000-0005-0000-0000-00000C000000}"/>
    <cellStyle name="Euro" xfId="13" xr:uid="{00000000-0005-0000-0000-00000D000000}"/>
    <cellStyle name="F#1" xfId="14" xr:uid="{00000000-0005-0000-0000-00000E000000}"/>
    <cellStyle name="F#2" xfId="15" xr:uid="{00000000-0005-0000-0000-00000F000000}"/>
    <cellStyle name="F#3" xfId="16" xr:uid="{00000000-0005-0000-0000-000010000000}"/>
    <cellStyle name="F#4" xfId="17" xr:uid="{00000000-0005-0000-0000-000011000000}"/>
    <cellStyle name="F#5" xfId="18" xr:uid="{00000000-0005-0000-0000-000012000000}"/>
    <cellStyle name="F#6" xfId="19" xr:uid="{00000000-0005-0000-0000-000013000000}"/>
    <cellStyle name="F%1" xfId="20" xr:uid="{00000000-0005-0000-0000-000014000000}"/>
    <cellStyle name="F%2" xfId="21" xr:uid="{00000000-0005-0000-0000-000015000000}"/>
    <cellStyle name="F%3" xfId="22" xr:uid="{00000000-0005-0000-0000-000016000000}"/>
    <cellStyle name="F%4" xfId="23" xr:uid="{00000000-0005-0000-0000-000017000000}"/>
    <cellStyle name="F%5" xfId="24" xr:uid="{00000000-0005-0000-0000-000018000000}"/>
    <cellStyle name="Fecha" xfId="25" xr:uid="{00000000-0005-0000-0000-000019000000}"/>
    <cellStyle name="Fijo" xfId="26" xr:uid="{00000000-0005-0000-0000-00001A000000}"/>
    <cellStyle name="Fixed" xfId="27" xr:uid="{00000000-0005-0000-0000-00001B000000}"/>
    <cellStyle name="Heading 1" xfId="28" xr:uid="{00000000-0005-0000-0000-00001C000000}"/>
    <cellStyle name="Heading 2" xfId="29" xr:uid="{00000000-0005-0000-0000-00001D000000}"/>
    <cellStyle name="Heading1" xfId="30" xr:uid="{00000000-0005-0000-0000-00001E000000}"/>
    <cellStyle name="Heading2" xfId="31" xr:uid="{00000000-0005-0000-0000-00001F000000}"/>
    <cellStyle name="Hipervínculo 2" xfId="32" xr:uid="{00000000-0005-0000-0000-000020000000}"/>
    <cellStyle name="Hipervínculo 3" xfId="33" xr:uid="{00000000-0005-0000-0000-000021000000}"/>
    <cellStyle name="Millares [0] 2 2" xfId="35" xr:uid="{00000000-0005-0000-0000-000022000000}"/>
    <cellStyle name="Millares [0] 2 2 2" xfId="36" xr:uid="{00000000-0005-0000-0000-000023000000}"/>
    <cellStyle name="Millares [0] 3" xfId="37" xr:uid="{00000000-0005-0000-0000-000024000000}"/>
    <cellStyle name="Millares 2" xfId="34" xr:uid="{00000000-0005-0000-0000-000025000000}"/>
    <cellStyle name="Millares 2 2" xfId="38" xr:uid="{00000000-0005-0000-0000-000026000000}"/>
    <cellStyle name="Millares 2 2 2" xfId="39" xr:uid="{00000000-0005-0000-0000-000027000000}"/>
    <cellStyle name="Millares 2 3" xfId="40" xr:uid="{00000000-0005-0000-0000-000028000000}"/>
    <cellStyle name="Millares 2 4" xfId="125" xr:uid="{00000000-0005-0000-0000-000029000000}"/>
    <cellStyle name="Millares 3" xfId="41" xr:uid="{00000000-0005-0000-0000-00002A000000}"/>
    <cellStyle name="Millares 3 2" xfId="42" xr:uid="{00000000-0005-0000-0000-00002B000000}"/>
    <cellStyle name="Millares 3 3" xfId="43" xr:uid="{00000000-0005-0000-0000-00002C000000}"/>
    <cellStyle name="Millares 3 3 2" xfId="44" xr:uid="{00000000-0005-0000-0000-00002D000000}"/>
    <cellStyle name="Millares 3 3 2 2" xfId="126" xr:uid="{00000000-0005-0000-0000-00002E000000}"/>
    <cellStyle name="Millares 3 4" xfId="45" xr:uid="{00000000-0005-0000-0000-00002F000000}"/>
    <cellStyle name="Millares 4" xfId="46" xr:uid="{00000000-0005-0000-0000-000030000000}"/>
    <cellStyle name="Millares 4 2" xfId="47" xr:uid="{00000000-0005-0000-0000-000031000000}"/>
    <cellStyle name="Millares 5" xfId="48" xr:uid="{00000000-0005-0000-0000-000032000000}"/>
    <cellStyle name="Millares 5 2" xfId="49" xr:uid="{00000000-0005-0000-0000-000033000000}"/>
    <cellStyle name="Millares 6" xfId="50" xr:uid="{00000000-0005-0000-0000-000034000000}"/>
    <cellStyle name="Millares 7" xfId="51" xr:uid="{00000000-0005-0000-0000-000035000000}"/>
    <cellStyle name="Millares 7 2" xfId="52" xr:uid="{00000000-0005-0000-0000-000036000000}"/>
    <cellStyle name="Moneda" xfId="124" builtinId="4"/>
    <cellStyle name="Moneda [0]" xfId="123" builtinId="7"/>
    <cellStyle name="Moneda [0] 2" xfId="53" xr:uid="{00000000-0005-0000-0000-000039000000}"/>
    <cellStyle name="Moneda [0] 2 2" xfId="127" xr:uid="{00000000-0005-0000-0000-00003A000000}"/>
    <cellStyle name="Moneda [0] 3" xfId="139" xr:uid="{00000000-0005-0000-0000-00003B000000}"/>
    <cellStyle name="Moneda 2 2" xfId="54" xr:uid="{00000000-0005-0000-0000-00003C000000}"/>
    <cellStyle name="Moneda 2 2 2" xfId="113" xr:uid="{00000000-0005-0000-0000-00003D000000}"/>
    <cellStyle name="Moneda 2 2 2 2" xfId="135" xr:uid="{00000000-0005-0000-0000-00003E000000}"/>
    <cellStyle name="Moneda 2 2 3" xfId="118" xr:uid="{00000000-0005-0000-0000-00003F000000}"/>
    <cellStyle name="Moneda 2 2 3 2" xfId="138" xr:uid="{00000000-0005-0000-0000-000040000000}"/>
    <cellStyle name="Moneda 3" xfId="55" xr:uid="{00000000-0005-0000-0000-000041000000}"/>
    <cellStyle name="Moneda 3 2" xfId="56" xr:uid="{00000000-0005-0000-0000-000042000000}"/>
    <cellStyle name="Moneda 4" xfId="57" xr:uid="{00000000-0005-0000-0000-000043000000}"/>
    <cellStyle name="Moneda 5" xfId="58" xr:uid="{00000000-0005-0000-0000-000044000000}"/>
    <cellStyle name="Moneda 5 2" xfId="59" xr:uid="{00000000-0005-0000-0000-000045000000}"/>
    <cellStyle name="Moneda 6" xfId="60" xr:uid="{00000000-0005-0000-0000-000046000000}"/>
    <cellStyle name="Moneda 6 2" xfId="128" xr:uid="{00000000-0005-0000-0000-000047000000}"/>
    <cellStyle name="Monetario" xfId="61" xr:uid="{00000000-0005-0000-0000-000048000000}"/>
    <cellStyle name="Monetario0" xfId="62" xr:uid="{00000000-0005-0000-0000-000049000000}"/>
    <cellStyle name="Normal" xfId="0" builtinId="0"/>
    <cellStyle name="Normal 10" xfId="63" xr:uid="{00000000-0005-0000-0000-00004B000000}"/>
    <cellStyle name="Normal 11" xfId="64" xr:uid="{00000000-0005-0000-0000-00004C000000}"/>
    <cellStyle name="Normal 12" xfId="65" xr:uid="{00000000-0005-0000-0000-00004D000000}"/>
    <cellStyle name="Normal 13" xfId="66" xr:uid="{00000000-0005-0000-0000-00004E000000}"/>
    <cellStyle name="Normal 14" xfId="67" xr:uid="{00000000-0005-0000-0000-00004F000000}"/>
    <cellStyle name="Normal 14 2" xfId="129" xr:uid="{00000000-0005-0000-0000-000050000000}"/>
    <cellStyle name="Normal 17" xfId="68" xr:uid="{00000000-0005-0000-0000-000051000000}"/>
    <cellStyle name="Normal 2" xfId="1" xr:uid="{00000000-0005-0000-0000-000052000000}"/>
    <cellStyle name="Normal 2 12" xfId="70" xr:uid="{00000000-0005-0000-0000-000053000000}"/>
    <cellStyle name="Normal 2 13" xfId="71" xr:uid="{00000000-0005-0000-0000-000054000000}"/>
    <cellStyle name="Normal 2 15" xfId="72" xr:uid="{00000000-0005-0000-0000-000055000000}"/>
    <cellStyle name="Normal 2 17" xfId="73" xr:uid="{00000000-0005-0000-0000-000056000000}"/>
    <cellStyle name="Normal 2 2" xfId="69" xr:uid="{00000000-0005-0000-0000-000057000000}"/>
    <cellStyle name="Normal 2 2 2" xfId="74" xr:uid="{00000000-0005-0000-0000-000058000000}"/>
    <cellStyle name="Normal 2 2 3" xfId="112" xr:uid="{00000000-0005-0000-0000-000059000000}"/>
    <cellStyle name="Normal 2 2 4" xfId="130" xr:uid="{00000000-0005-0000-0000-00005A000000}"/>
    <cellStyle name="Normal 2 3" xfId="75" xr:uid="{00000000-0005-0000-0000-00005B000000}"/>
    <cellStyle name="Normal 2 3 2" xfId="76" xr:uid="{00000000-0005-0000-0000-00005C000000}"/>
    <cellStyle name="Normal 2 3 2 2" xfId="131" xr:uid="{00000000-0005-0000-0000-00005D000000}"/>
    <cellStyle name="Normal 2 4" xfId="114" xr:uid="{00000000-0005-0000-0000-00005E000000}"/>
    <cellStyle name="Normal 2 4 2" xfId="77" xr:uid="{00000000-0005-0000-0000-00005F000000}"/>
    <cellStyle name="Normal 2 4 2 2" xfId="132" xr:uid="{00000000-0005-0000-0000-000060000000}"/>
    <cellStyle name="Normal 2 5" xfId="78" xr:uid="{00000000-0005-0000-0000-000061000000}"/>
    <cellStyle name="Normal 2 6" xfId="79" xr:uid="{00000000-0005-0000-0000-000062000000}"/>
    <cellStyle name="Normal 2 7" xfId="119" xr:uid="{00000000-0005-0000-0000-000063000000}"/>
    <cellStyle name="Normal 2 9" xfId="80" xr:uid="{00000000-0005-0000-0000-000064000000}"/>
    <cellStyle name="Normal 3" xfId="81" xr:uid="{00000000-0005-0000-0000-000065000000}"/>
    <cellStyle name="Normal 3 2" xfId="82" xr:uid="{00000000-0005-0000-0000-000066000000}"/>
    <cellStyle name="Normal 3 3" xfId="133" xr:uid="{00000000-0005-0000-0000-000067000000}"/>
    <cellStyle name="Normal 4" xfId="83" xr:uid="{00000000-0005-0000-0000-000068000000}"/>
    <cellStyle name="Normal 4 2" xfId="84" xr:uid="{00000000-0005-0000-0000-000069000000}"/>
    <cellStyle name="Normal 5" xfId="85" xr:uid="{00000000-0005-0000-0000-00006A000000}"/>
    <cellStyle name="Normal 6" xfId="86" xr:uid="{00000000-0005-0000-0000-00006B000000}"/>
    <cellStyle name="Normal 6 2" xfId="87" xr:uid="{00000000-0005-0000-0000-00006C000000}"/>
    <cellStyle name="Normal 6 2 2" xfId="134" xr:uid="{00000000-0005-0000-0000-00006D000000}"/>
    <cellStyle name="Normal 6 3" xfId="115" xr:uid="{00000000-0005-0000-0000-00006E000000}"/>
    <cellStyle name="Normal 6 3 2" xfId="136" xr:uid="{00000000-0005-0000-0000-00006F000000}"/>
    <cellStyle name="Normal 7" xfId="88" xr:uid="{00000000-0005-0000-0000-000070000000}"/>
    <cellStyle name="Normal 7 2" xfId="89" xr:uid="{00000000-0005-0000-0000-000071000000}"/>
    <cellStyle name="Normal 8" xfId="90" xr:uid="{00000000-0005-0000-0000-000072000000}"/>
    <cellStyle name="Normal 9" xfId="91" xr:uid="{00000000-0005-0000-0000-000073000000}"/>
    <cellStyle name="Percent" xfId="92" xr:uid="{00000000-0005-0000-0000-000074000000}"/>
    <cellStyle name="Porcentaje 2" xfId="93" xr:uid="{00000000-0005-0000-0000-000075000000}"/>
    <cellStyle name="Porcentaje 2 2" xfId="116" xr:uid="{00000000-0005-0000-0000-000076000000}"/>
    <cellStyle name="Porcentaje 2 2 2" xfId="137" xr:uid="{00000000-0005-0000-0000-000077000000}"/>
    <cellStyle name="Porcentual 2 2" xfId="94" xr:uid="{00000000-0005-0000-0000-000078000000}"/>
    <cellStyle name="Porcentual 2 3" xfId="117" xr:uid="{00000000-0005-0000-0000-000079000000}"/>
    <cellStyle name="Porcentual 2 4" xfId="120" xr:uid="{00000000-0005-0000-0000-00007A000000}"/>
    <cellStyle name="Porcentual 3" xfId="95" xr:uid="{00000000-0005-0000-0000-00007B000000}"/>
    <cellStyle name="Porcentual 4" xfId="96" xr:uid="{00000000-0005-0000-0000-00007C000000}"/>
    <cellStyle name="Punto" xfId="97" xr:uid="{00000000-0005-0000-0000-00007D000000}"/>
    <cellStyle name="Punto0" xfId="98" xr:uid="{00000000-0005-0000-0000-00007E000000}"/>
    <cellStyle name="resaltado" xfId="99" xr:uid="{00000000-0005-0000-0000-00007F000000}"/>
    <cellStyle name="Resumen" xfId="100" xr:uid="{00000000-0005-0000-0000-000080000000}"/>
    <cellStyle name="Text" xfId="101" xr:uid="{00000000-0005-0000-0000-000081000000}"/>
    <cellStyle name="ДАТА" xfId="102" xr:uid="{00000000-0005-0000-0000-000082000000}"/>
    <cellStyle name="ДЕНЕЖНЫЙ_BOPENGC" xfId="103" xr:uid="{00000000-0005-0000-0000-000083000000}"/>
    <cellStyle name="ЗАГОЛОВОК1" xfId="104" xr:uid="{00000000-0005-0000-0000-000084000000}"/>
    <cellStyle name="ЗАГОЛОВОК2" xfId="105" xr:uid="{00000000-0005-0000-0000-000085000000}"/>
    <cellStyle name="ИТОГОВЫЙ" xfId="106" xr:uid="{00000000-0005-0000-0000-000086000000}"/>
    <cellStyle name="Обычный_BOPENGC" xfId="107" xr:uid="{00000000-0005-0000-0000-000087000000}"/>
    <cellStyle name="ПРОЦЕНТНЫЙ_BOPENGC" xfId="108" xr:uid="{00000000-0005-0000-0000-000088000000}"/>
    <cellStyle name="ТЕКСТ" xfId="109" xr:uid="{00000000-0005-0000-0000-000089000000}"/>
    <cellStyle name="ФИКСИРОВАННЫЙ" xfId="110" xr:uid="{00000000-0005-0000-0000-00008A000000}"/>
    <cellStyle name="ФИНАНСОВЫЙ_BOPENGC" xfId="111" xr:uid="{00000000-0005-0000-0000-00008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186230</xdr:rowOff>
    </xdr:from>
    <xdr:to>
      <xdr:col>1</xdr:col>
      <xdr:colOff>1828800</xdr:colOff>
      <xdr:row>0</xdr:row>
      <xdr:rowOff>1114426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id="{06293A37-C879-49DA-8BC3-CA5C38FC0E3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86230"/>
          <a:ext cx="1847850" cy="928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210208</xdr:colOff>
      <xdr:row>0</xdr:row>
      <xdr:rowOff>157654</xdr:rowOff>
    </xdr:from>
    <xdr:to>
      <xdr:col>1</xdr:col>
      <xdr:colOff>1962151</xdr:colOff>
      <xdr:row>0</xdr:row>
      <xdr:rowOff>1371599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208" y="157654"/>
          <a:ext cx="2066268" cy="1213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2333625</xdr:colOff>
      <xdr:row>0</xdr:row>
      <xdr:rowOff>1371600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254317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topLeftCell="A40" zoomScale="85" zoomScaleNormal="85" workbookViewId="0">
      <selection activeCell="I67" sqref="I67"/>
    </sheetView>
  </sheetViews>
  <sheetFormatPr defaultColWidth="8.85546875" defaultRowHeight="15"/>
  <cols>
    <col min="1" max="1" width="4.7109375" bestFit="1" customWidth="1"/>
    <col min="2" max="2" width="41.28515625" customWidth="1"/>
    <col min="3" max="3" width="7.42578125" bestFit="1" customWidth="1"/>
    <col min="4" max="4" width="9.140625" customWidth="1"/>
    <col min="5" max="5" width="19.5703125" customWidth="1"/>
    <col min="6" max="6" width="13" bestFit="1" customWidth="1"/>
    <col min="7" max="7" width="13.5703125" bestFit="1" customWidth="1"/>
    <col min="8" max="8" width="16.28515625" bestFit="1" customWidth="1"/>
    <col min="9" max="9" width="14.140625" bestFit="1" customWidth="1"/>
    <col min="10" max="11" width="15.140625" bestFit="1" customWidth="1"/>
  </cols>
  <sheetData>
    <row r="1" spans="1:10" ht="118.5" customHeight="1" thickBot="1">
      <c r="A1" s="63" t="s">
        <v>0</v>
      </c>
      <c r="B1" s="64"/>
      <c r="C1" s="64"/>
      <c r="D1" s="64"/>
      <c r="E1" s="64"/>
      <c r="F1" s="65"/>
    </row>
    <row r="2" spans="1:10" ht="30" customHeight="1">
      <c r="A2" s="42" t="s">
        <v>1</v>
      </c>
      <c r="B2" s="43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spans="1:10" ht="115.5" customHeight="1">
      <c r="A3" s="12">
        <v>1</v>
      </c>
      <c r="B3" s="13" t="s">
        <v>7</v>
      </c>
      <c r="C3" s="12" t="s">
        <v>8</v>
      </c>
      <c r="D3" s="12">
        <v>1</v>
      </c>
      <c r="E3" s="16"/>
      <c r="F3" s="16"/>
    </row>
    <row r="4" spans="1:10" ht="69" customHeight="1">
      <c r="A4" s="12">
        <v>2</v>
      </c>
      <c r="B4" s="14" t="s">
        <v>9</v>
      </c>
      <c r="C4" s="12" t="s">
        <v>8</v>
      </c>
      <c r="D4" s="12">
        <v>1</v>
      </c>
      <c r="E4" s="16"/>
      <c r="F4" s="16"/>
    </row>
    <row r="5" spans="1:10" ht="29.25" customHeight="1">
      <c r="A5" s="12">
        <v>3</v>
      </c>
      <c r="B5" s="14" t="s">
        <v>10</v>
      </c>
      <c r="C5" s="12" t="s">
        <v>11</v>
      </c>
      <c r="D5" s="12">
        <v>12</v>
      </c>
      <c r="E5" s="16"/>
      <c r="F5" s="16"/>
    </row>
    <row r="6" spans="1:10" ht="51" customHeight="1">
      <c r="A6" s="12">
        <v>4</v>
      </c>
      <c r="B6" s="13" t="s">
        <v>12</v>
      </c>
      <c r="C6" s="12" t="s">
        <v>8</v>
      </c>
      <c r="D6" s="12">
        <v>1</v>
      </c>
      <c r="E6" s="16"/>
      <c r="F6" s="16"/>
    </row>
    <row r="7" spans="1:10" ht="38.25">
      <c r="A7" s="12">
        <v>5</v>
      </c>
      <c r="B7" s="14" t="s">
        <v>13</v>
      </c>
      <c r="C7" s="12" t="s">
        <v>8</v>
      </c>
      <c r="D7" s="12">
        <v>1</v>
      </c>
      <c r="E7" s="16"/>
      <c r="F7" s="16"/>
    </row>
    <row r="8" spans="1:10" ht="37.5" customHeight="1">
      <c r="A8" s="12">
        <v>6</v>
      </c>
      <c r="B8" s="14" t="s">
        <v>14</v>
      </c>
      <c r="C8" s="12" t="s">
        <v>11</v>
      </c>
      <c r="D8" s="12">
        <v>18</v>
      </c>
      <c r="E8" s="16"/>
      <c r="F8" s="16"/>
      <c r="H8" s="3"/>
    </row>
    <row r="9" spans="1:10">
      <c r="A9" s="12">
        <v>7</v>
      </c>
      <c r="B9" s="14" t="s">
        <v>15</v>
      </c>
      <c r="C9" s="12" t="s">
        <v>16</v>
      </c>
      <c r="D9" s="12">
        <v>20</v>
      </c>
      <c r="E9" s="16"/>
      <c r="F9" s="16"/>
    </row>
    <row r="10" spans="1:10" ht="25.5" customHeight="1">
      <c r="A10" s="12">
        <v>8</v>
      </c>
      <c r="B10" s="14" t="s">
        <v>17</v>
      </c>
      <c r="C10" s="12" t="s">
        <v>18</v>
      </c>
      <c r="D10" s="15">
        <v>8</v>
      </c>
      <c r="E10" s="16"/>
      <c r="F10" s="16"/>
      <c r="J10" s="3"/>
    </row>
    <row r="11" spans="1:10" ht="36" customHeight="1">
      <c r="A11" s="12">
        <v>9</v>
      </c>
      <c r="B11" s="14" t="s">
        <v>19</v>
      </c>
      <c r="C11" s="12" t="s">
        <v>18</v>
      </c>
      <c r="D11" s="12">
        <v>3.6</v>
      </c>
      <c r="E11" s="16"/>
      <c r="F11" s="16"/>
    </row>
    <row r="12" spans="1:10" ht="25.5">
      <c r="A12" s="12">
        <v>10</v>
      </c>
      <c r="B12" s="14" t="s">
        <v>20</v>
      </c>
      <c r="C12" s="12" t="s">
        <v>18</v>
      </c>
      <c r="D12" s="12">
        <v>1.8</v>
      </c>
      <c r="E12" s="16"/>
      <c r="F12" s="16"/>
    </row>
    <row r="13" spans="1:10" ht="18.75">
      <c r="A13" s="66" t="s">
        <v>21</v>
      </c>
      <c r="B13" s="66"/>
      <c r="C13" s="66"/>
      <c r="D13" s="66"/>
      <c r="E13" s="52">
        <f>SUM(F3:F12)</f>
        <v>0</v>
      </c>
      <c r="F13" s="53"/>
    </row>
    <row r="15" spans="1:10" ht="25.5">
      <c r="A15" s="17">
        <v>12</v>
      </c>
      <c r="B15" s="20" t="s">
        <v>22</v>
      </c>
      <c r="C15" s="17" t="s">
        <v>18</v>
      </c>
      <c r="D15" s="17">
        <v>1.2</v>
      </c>
      <c r="E15" s="19"/>
      <c r="F15" s="19"/>
    </row>
    <row r="16" spans="1:10" ht="25.5">
      <c r="A16" s="17">
        <v>13</v>
      </c>
      <c r="B16" s="20" t="s">
        <v>20</v>
      </c>
      <c r="C16" s="17" t="e">
        <f>(#REF!)</f>
        <v>#REF!</v>
      </c>
      <c r="D16" s="17">
        <v>1</v>
      </c>
      <c r="E16" s="19"/>
      <c r="F16" s="19"/>
    </row>
    <row r="17" spans="1:6">
      <c r="A17" s="17">
        <v>14</v>
      </c>
      <c r="B17" s="20" t="s">
        <v>23</v>
      </c>
      <c r="C17" s="17" t="e">
        <f>(#REF!)</f>
        <v>#REF!</v>
      </c>
      <c r="D17" s="17">
        <v>1.69</v>
      </c>
      <c r="E17" s="19"/>
      <c r="F17" s="19"/>
    </row>
    <row r="18" spans="1:6" ht="38.25">
      <c r="A18" s="17">
        <v>15</v>
      </c>
      <c r="B18" s="21" t="s">
        <v>24</v>
      </c>
      <c r="C18" s="17" t="e">
        <f>(#REF!)</f>
        <v>#REF!</v>
      </c>
      <c r="D18" s="17">
        <v>8</v>
      </c>
      <c r="E18" s="19"/>
      <c r="F18" s="19"/>
    </row>
    <row r="19" spans="1:6">
      <c r="A19" s="17">
        <v>16</v>
      </c>
      <c r="B19" s="20" t="s">
        <v>25</v>
      </c>
      <c r="C19" s="17" t="s">
        <v>18</v>
      </c>
      <c r="D19" s="17">
        <v>0.5</v>
      </c>
      <c r="E19" s="19"/>
      <c r="F19" s="19"/>
    </row>
    <row r="20" spans="1:6" ht="18.75">
      <c r="A20" s="55" t="s">
        <v>26</v>
      </c>
      <c r="B20" s="56"/>
      <c r="C20" s="56"/>
      <c r="D20" s="68"/>
      <c r="E20" s="57">
        <f>SUM(F15:F19)</f>
        <v>0</v>
      </c>
      <c r="F20" s="58"/>
    </row>
    <row r="22" spans="1:6" ht="38.25">
      <c r="A22" s="12">
        <v>18</v>
      </c>
      <c r="B22" s="22" t="s">
        <v>27</v>
      </c>
      <c r="C22" s="12" t="s">
        <v>18</v>
      </c>
      <c r="D22" s="12">
        <f>0.3*12</f>
        <v>3.5999999999999996</v>
      </c>
      <c r="E22" s="23"/>
      <c r="F22" s="23"/>
    </row>
    <row r="23" spans="1:6" ht="38.25">
      <c r="A23" s="12">
        <v>19</v>
      </c>
      <c r="B23" s="22" t="s">
        <v>28</v>
      </c>
      <c r="C23" s="12" t="s">
        <v>29</v>
      </c>
      <c r="D23" s="12">
        <v>12</v>
      </c>
      <c r="E23" s="23"/>
      <c r="F23" s="23"/>
    </row>
    <row r="24" spans="1:6">
      <c r="A24" s="12">
        <v>20</v>
      </c>
      <c r="B24" s="22" t="s">
        <v>30</v>
      </c>
      <c r="C24" s="12" t="s">
        <v>16</v>
      </c>
      <c r="D24" s="12">
        <v>1.69</v>
      </c>
      <c r="E24" s="23"/>
      <c r="F24" s="23"/>
    </row>
    <row r="25" spans="1:6">
      <c r="A25" s="12">
        <v>21</v>
      </c>
      <c r="B25" s="22" t="s">
        <v>31</v>
      </c>
      <c r="C25" s="12" t="s">
        <v>29</v>
      </c>
      <c r="D25" s="12">
        <v>12</v>
      </c>
      <c r="E25" s="23"/>
      <c r="F25" s="23"/>
    </row>
    <row r="26" spans="1:6" ht="18.75">
      <c r="A26" s="66" t="s">
        <v>32</v>
      </c>
      <c r="B26" s="66"/>
      <c r="C26" s="66"/>
      <c r="D26" s="66"/>
      <c r="E26" s="52">
        <f>SUM(F22:F25)</f>
        <v>0</v>
      </c>
      <c r="F26" s="53"/>
    </row>
    <row r="28" spans="1:6" ht="25.5">
      <c r="A28" s="17">
        <v>11</v>
      </c>
      <c r="B28" s="18" t="s">
        <v>33</v>
      </c>
      <c r="C28" s="17" t="e">
        <f>(#REF!)</f>
        <v>#REF!</v>
      </c>
      <c r="D28" s="17">
        <v>13</v>
      </c>
      <c r="E28" s="19"/>
      <c r="F28" s="19"/>
    </row>
    <row r="29" spans="1:6" ht="18.75">
      <c r="A29" s="67" t="s">
        <v>34</v>
      </c>
      <c r="B29" s="67"/>
      <c r="C29" s="67"/>
      <c r="D29" s="67"/>
      <c r="E29" s="57">
        <f>SUM(F28:F28)</f>
        <v>0</v>
      </c>
      <c r="F29" s="58"/>
    </row>
    <row r="31" spans="1:6" ht="38.25">
      <c r="A31" s="12">
        <v>22</v>
      </c>
      <c r="B31" s="25" t="s">
        <v>35</v>
      </c>
      <c r="C31" s="12" t="s">
        <v>8</v>
      </c>
      <c r="D31" s="12">
        <v>1</v>
      </c>
      <c r="E31" s="23"/>
      <c r="F31" s="23"/>
    </row>
    <row r="32" spans="1:6" ht="25.5">
      <c r="A32" s="12">
        <v>23</v>
      </c>
      <c r="B32" s="22" t="s">
        <v>36</v>
      </c>
      <c r="C32" s="12" t="s">
        <v>8</v>
      </c>
      <c r="D32" s="12">
        <v>1</v>
      </c>
      <c r="E32" s="23"/>
      <c r="F32" s="23"/>
    </row>
    <row r="33" spans="1:9" ht="18.75">
      <c r="A33" s="49" t="s">
        <v>37</v>
      </c>
      <c r="B33" s="50"/>
      <c r="C33" s="50"/>
      <c r="D33" s="51"/>
      <c r="E33" s="52">
        <f>SUM(F31:F32)</f>
        <v>0</v>
      </c>
      <c r="F33" s="53"/>
    </row>
    <row r="35" spans="1:9" ht="37.5" customHeight="1">
      <c r="A35" s="1" t="s">
        <v>1</v>
      </c>
      <c r="B35" s="1" t="s">
        <v>38</v>
      </c>
      <c r="C35" s="1" t="s">
        <v>3</v>
      </c>
      <c r="D35" s="1" t="s">
        <v>4</v>
      </c>
      <c r="E35" s="28" t="s">
        <v>5</v>
      </c>
      <c r="F35" s="28" t="s">
        <v>6</v>
      </c>
      <c r="I35" s="5"/>
    </row>
    <row r="36" spans="1:9" ht="29.25" customHeight="1">
      <c r="A36" s="17">
        <v>24</v>
      </c>
      <c r="B36" s="20" t="s">
        <v>39</v>
      </c>
      <c r="C36" s="17" t="s">
        <v>40</v>
      </c>
      <c r="D36" s="17">
        <v>1</v>
      </c>
      <c r="E36" s="19"/>
      <c r="F36" s="19"/>
      <c r="I36" s="5"/>
    </row>
    <row r="37" spans="1:9" ht="38.25">
      <c r="A37" s="17">
        <v>25</v>
      </c>
      <c r="B37" s="20" t="s">
        <v>41</v>
      </c>
      <c r="C37" s="17" t="s">
        <v>42</v>
      </c>
      <c r="D37" s="17">
        <v>1</v>
      </c>
      <c r="E37" s="19"/>
      <c r="F37" s="19"/>
      <c r="G37" s="4"/>
      <c r="I37" s="5"/>
    </row>
    <row r="38" spans="1:9" ht="25.5" customHeight="1">
      <c r="A38" s="55" t="s">
        <v>43</v>
      </c>
      <c r="B38" s="56"/>
      <c r="C38" s="56"/>
      <c r="D38" s="56"/>
      <c r="E38" s="57">
        <f>SUM(F36:F37)</f>
        <v>0</v>
      </c>
      <c r="F38" s="58"/>
      <c r="I38" s="5"/>
    </row>
    <row r="39" spans="1:9" ht="17.25" customHeight="1">
      <c r="I39" s="5"/>
    </row>
    <row r="40" spans="1:9">
      <c r="A40" s="12">
        <v>17</v>
      </c>
      <c r="B40" s="22" t="s">
        <v>44</v>
      </c>
      <c r="C40" s="12" t="s">
        <v>8</v>
      </c>
      <c r="D40" s="12">
        <v>1</v>
      </c>
      <c r="E40" s="24"/>
      <c r="F40" s="23"/>
    </row>
    <row r="41" spans="1:9">
      <c r="A41" s="12">
        <v>24</v>
      </c>
      <c r="B41" s="22" t="s">
        <v>45</v>
      </c>
      <c r="C41" s="12" t="s">
        <v>46</v>
      </c>
      <c r="D41" s="12">
        <v>1</v>
      </c>
      <c r="E41" s="23"/>
      <c r="F41" s="23"/>
    </row>
    <row r="42" spans="1:9">
      <c r="A42" s="12">
        <v>26</v>
      </c>
      <c r="B42" s="22" t="s">
        <v>47</v>
      </c>
      <c r="C42" s="12" t="s">
        <v>8</v>
      </c>
      <c r="D42" s="12">
        <v>1</v>
      </c>
      <c r="E42" s="23"/>
      <c r="F42" s="23"/>
      <c r="I42" s="5"/>
    </row>
    <row r="43" spans="1:9">
      <c r="A43" s="12">
        <v>27</v>
      </c>
      <c r="B43" s="22" t="s">
        <v>48</v>
      </c>
      <c r="C43" s="12" t="s">
        <v>8</v>
      </c>
      <c r="D43" s="12">
        <v>1</v>
      </c>
      <c r="E43" s="23"/>
      <c r="F43" s="23"/>
    </row>
    <row r="44" spans="1:9">
      <c r="A44" s="12">
        <v>28</v>
      </c>
      <c r="B44" s="26" t="s">
        <v>49</v>
      </c>
      <c r="C44" s="12" t="s">
        <v>8</v>
      </c>
      <c r="D44" s="12">
        <v>1</v>
      </c>
      <c r="E44" s="27"/>
      <c r="F44" s="23"/>
    </row>
    <row r="45" spans="1:9" ht="27.75" customHeight="1">
      <c r="A45" s="49" t="s">
        <v>50</v>
      </c>
      <c r="B45" s="50"/>
      <c r="C45" s="50"/>
      <c r="D45" s="50"/>
      <c r="E45" s="52">
        <f>SUM(F40:F44)</f>
        <v>0</v>
      </c>
      <c r="F45" s="53"/>
    </row>
    <row r="47" spans="1:9" ht="25.5">
      <c r="A47" s="17">
        <v>29</v>
      </c>
      <c r="B47" s="20" t="s">
        <v>51</v>
      </c>
      <c r="C47" s="17" t="s">
        <v>52</v>
      </c>
      <c r="D47" s="17">
        <v>1</v>
      </c>
      <c r="E47" s="41"/>
      <c r="F47" s="41"/>
    </row>
    <row r="48" spans="1:9" ht="38.25">
      <c r="A48" s="17">
        <v>30</v>
      </c>
      <c r="B48" s="20" t="s">
        <v>53</v>
      </c>
      <c r="C48" s="17" t="s">
        <v>52</v>
      </c>
      <c r="D48" s="17">
        <v>1</v>
      </c>
      <c r="E48" s="41"/>
      <c r="F48" s="41"/>
    </row>
    <row r="49" spans="1:9" ht="22.5" customHeight="1">
      <c r="A49" s="59" t="s">
        <v>54</v>
      </c>
      <c r="B49" s="60"/>
      <c r="C49" s="60"/>
      <c r="D49" s="60"/>
      <c r="E49" s="61" t="e">
        <f>AVERAGE(F47:F48)</f>
        <v>#DIV/0!</v>
      </c>
      <c r="F49" s="62"/>
    </row>
    <row r="52" spans="1:9">
      <c r="B52" s="54" t="s">
        <v>55</v>
      </c>
      <c r="C52" s="54"/>
      <c r="D52" s="8"/>
      <c r="E52" s="8"/>
      <c r="F52" s="9">
        <f>+E13+E33+E38+E45</f>
        <v>0</v>
      </c>
      <c r="I52" s="5"/>
    </row>
    <row r="53" spans="1:9">
      <c r="B53" s="54" t="s">
        <v>56</v>
      </c>
      <c r="C53" s="54"/>
      <c r="D53" s="8"/>
      <c r="E53" s="8"/>
      <c r="F53" s="9">
        <f>+E20</f>
        <v>0</v>
      </c>
      <c r="I53" s="5"/>
    </row>
    <row r="54" spans="1:9">
      <c r="B54" s="10"/>
      <c r="C54" s="10"/>
      <c r="D54" s="6" t="s">
        <v>57</v>
      </c>
      <c r="E54" s="6"/>
      <c r="F54" s="2">
        <f>(F52+F53)*20%</f>
        <v>0</v>
      </c>
    </row>
    <row r="55" spans="1:9">
      <c r="B55" s="10"/>
      <c r="C55" s="10"/>
      <c r="D55" s="6" t="s">
        <v>58</v>
      </c>
      <c r="E55" s="6"/>
      <c r="F55" s="2">
        <f>(F53+F52)*5%</f>
        <v>0</v>
      </c>
    </row>
    <row r="56" spans="1:9">
      <c r="B56" s="10"/>
      <c r="C56" s="10"/>
      <c r="D56" s="6" t="s">
        <v>59</v>
      </c>
      <c r="E56" s="6"/>
      <c r="F56" s="2">
        <f>(F53+F52)*19%</f>
        <v>0</v>
      </c>
    </row>
    <row r="57" spans="1:9">
      <c r="B57" s="10"/>
      <c r="C57" s="10"/>
      <c r="D57" s="11" t="s">
        <v>60</v>
      </c>
      <c r="E57" s="11"/>
      <c r="F57" s="40">
        <f>+F52+F53+F54+F55+F56</f>
        <v>0</v>
      </c>
    </row>
    <row r="58" spans="1:9">
      <c r="B58" s="7"/>
      <c r="C58" s="7"/>
      <c r="D58" s="7"/>
      <c r="E58" s="7"/>
      <c r="F58" s="7"/>
      <c r="G58" s="7"/>
    </row>
    <row r="59" spans="1:9">
      <c r="B59" s="47" t="s">
        <v>55</v>
      </c>
      <c r="C59" s="47"/>
      <c r="D59" s="29"/>
      <c r="E59" s="29"/>
      <c r="F59" s="30">
        <f>+F52</f>
        <v>0</v>
      </c>
    </row>
    <row r="60" spans="1:9">
      <c r="B60" s="47" t="s">
        <v>61</v>
      </c>
      <c r="C60" s="47"/>
      <c r="D60" s="29"/>
      <c r="E60" s="29"/>
      <c r="F60" s="30">
        <f>+E26</f>
        <v>0</v>
      </c>
    </row>
    <row r="61" spans="1:9">
      <c r="B61" s="31"/>
      <c r="C61" s="31"/>
      <c r="D61" s="29"/>
      <c r="E61" s="32" t="s">
        <v>57</v>
      </c>
      <c r="F61" s="30">
        <f>(F59+F60)*20%</f>
        <v>0</v>
      </c>
      <c r="G61" s="3"/>
    </row>
    <row r="62" spans="1:9">
      <c r="B62" s="31"/>
      <c r="C62" s="31"/>
      <c r="D62" s="29"/>
      <c r="E62" s="32" t="s">
        <v>58</v>
      </c>
      <c r="F62" s="30">
        <f>(F59+F60)*5%</f>
        <v>0</v>
      </c>
    </row>
    <row r="63" spans="1:9">
      <c r="B63" s="31"/>
      <c r="C63" s="31"/>
      <c r="D63" s="29"/>
      <c r="E63" s="32" t="s">
        <v>59</v>
      </c>
      <c r="F63" s="30">
        <f>(F60+F59)*19%</f>
        <v>0</v>
      </c>
    </row>
    <row r="64" spans="1:9">
      <c r="B64" s="29"/>
      <c r="C64" s="29"/>
      <c r="D64" s="29"/>
      <c r="E64" s="33" t="s">
        <v>60</v>
      </c>
      <c r="F64" s="34">
        <f>+F59+F60+F61+F62+F63</f>
        <v>0</v>
      </c>
    </row>
    <row r="66" spans="2:8">
      <c r="B66" s="48" t="s">
        <v>55</v>
      </c>
      <c r="C66" s="48"/>
      <c r="D66" s="35"/>
      <c r="E66" s="35"/>
      <c r="F66" s="38">
        <f>+F52</f>
        <v>0</v>
      </c>
    </row>
    <row r="67" spans="2:8">
      <c r="B67" s="48" t="s">
        <v>62</v>
      </c>
      <c r="C67" s="48"/>
      <c r="D67" s="35"/>
      <c r="E67" s="35"/>
      <c r="F67" s="38">
        <f>+E29</f>
        <v>0</v>
      </c>
    </row>
    <row r="68" spans="2:8">
      <c r="B68" s="36"/>
      <c r="C68" s="36"/>
      <c r="D68" s="35"/>
      <c r="E68" s="37" t="s">
        <v>57</v>
      </c>
      <c r="F68" s="38">
        <f>(F66+F67)*20%</f>
        <v>0</v>
      </c>
    </row>
    <row r="69" spans="2:8">
      <c r="B69" s="36"/>
      <c r="C69" s="36"/>
      <c r="D69" s="35"/>
      <c r="E69" s="37" t="s">
        <v>58</v>
      </c>
      <c r="F69" s="38">
        <f>(F66+F67)*5%</f>
        <v>0</v>
      </c>
    </row>
    <row r="70" spans="2:8">
      <c r="B70" s="36"/>
      <c r="C70" s="36"/>
      <c r="D70" s="35"/>
      <c r="E70" s="37" t="s">
        <v>59</v>
      </c>
      <c r="F70" s="38">
        <f>(F67+F66)*19%</f>
        <v>0</v>
      </c>
    </row>
    <row r="71" spans="2:8">
      <c r="B71" s="35"/>
      <c r="C71" s="35"/>
      <c r="D71" s="35"/>
      <c r="E71" s="39" t="s">
        <v>60</v>
      </c>
      <c r="F71" s="44">
        <f>+F66+F67+F68+F69+F70</f>
        <v>0</v>
      </c>
    </row>
    <row r="74" spans="2:8" ht="60" customHeight="1">
      <c r="B74" s="69" t="s">
        <v>63</v>
      </c>
      <c r="C74" s="70"/>
      <c r="D74" s="70"/>
      <c r="E74" s="70"/>
      <c r="F74" s="70"/>
      <c r="G74" s="70"/>
      <c r="H74" s="71"/>
    </row>
    <row r="75" spans="2:8" ht="15" customHeight="1">
      <c r="B75" s="69" t="s">
        <v>64</v>
      </c>
      <c r="C75" s="70"/>
      <c r="D75" s="70"/>
      <c r="E75" s="70"/>
      <c r="F75" s="70"/>
      <c r="G75" s="70"/>
      <c r="H75" s="71"/>
    </row>
    <row r="76" spans="2:8" ht="15" customHeight="1">
      <c r="B76" s="69" t="s">
        <v>65</v>
      </c>
      <c r="C76" s="70"/>
      <c r="D76" s="70"/>
      <c r="E76" s="70"/>
      <c r="F76" s="70"/>
      <c r="G76" s="70"/>
      <c r="H76" s="71"/>
    </row>
    <row r="77" spans="2:8" ht="30" customHeight="1">
      <c r="B77" s="69" t="s">
        <v>66</v>
      </c>
      <c r="C77" s="70"/>
      <c r="D77" s="70"/>
      <c r="E77" s="70"/>
      <c r="F77" s="70"/>
      <c r="G77" s="70"/>
      <c r="H77" s="70"/>
    </row>
    <row r="78" spans="2:8" ht="30" customHeight="1">
      <c r="B78" s="69" t="s">
        <v>67</v>
      </c>
      <c r="C78" s="70"/>
      <c r="D78" s="70"/>
      <c r="E78" s="70"/>
      <c r="F78" s="70"/>
      <c r="G78" s="70"/>
      <c r="H78" s="71"/>
    </row>
    <row r="79" spans="2:8" ht="60" customHeight="1">
      <c r="B79" s="77" t="s">
        <v>68</v>
      </c>
      <c r="C79" s="78"/>
      <c r="D79" s="78"/>
      <c r="E79" s="78"/>
      <c r="F79" s="78"/>
      <c r="G79" s="78"/>
      <c r="H79" s="79"/>
    </row>
    <row r="80" spans="2:8" ht="15" customHeight="1">
      <c r="B80" s="69" t="s">
        <v>69</v>
      </c>
      <c r="C80" s="70"/>
      <c r="D80" s="70"/>
      <c r="E80" s="70"/>
      <c r="F80" s="70"/>
      <c r="G80" s="70"/>
      <c r="H80" s="71"/>
    </row>
    <row r="81" spans="2:8">
      <c r="B81" s="46"/>
      <c r="C81" s="46"/>
      <c r="D81" s="45"/>
      <c r="E81" s="45"/>
      <c r="F81" s="45"/>
      <c r="G81" s="45"/>
      <c r="H81" s="45"/>
    </row>
    <row r="82" spans="2:8" ht="15" customHeight="1">
      <c r="B82" s="72" t="s">
        <v>70</v>
      </c>
      <c r="C82" s="73"/>
      <c r="D82" s="74"/>
      <c r="E82" s="75"/>
      <c r="F82" s="75"/>
      <c r="G82" s="75"/>
      <c r="H82" s="76"/>
    </row>
    <row r="83" spans="2:8" ht="15" customHeight="1">
      <c r="B83" s="72" t="s">
        <v>71</v>
      </c>
      <c r="C83" s="73"/>
      <c r="D83" s="74"/>
      <c r="E83" s="75"/>
      <c r="F83" s="75"/>
      <c r="G83" s="75"/>
      <c r="H83" s="76"/>
    </row>
    <row r="84" spans="2:8" ht="15" customHeight="1">
      <c r="B84" s="72" t="s">
        <v>72</v>
      </c>
      <c r="C84" s="73"/>
      <c r="D84" s="74"/>
      <c r="E84" s="75"/>
      <c r="F84" s="75"/>
      <c r="G84" s="75"/>
      <c r="H84" s="76"/>
    </row>
    <row r="85" spans="2:8" ht="15" customHeight="1">
      <c r="B85" s="72" t="s">
        <v>73</v>
      </c>
      <c r="C85" s="73"/>
      <c r="D85" s="74"/>
      <c r="E85" s="75"/>
      <c r="F85" s="75"/>
      <c r="G85" s="75"/>
      <c r="H85" s="76"/>
    </row>
  </sheetData>
  <mergeCells count="38">
    <mergeCell ref="B84:C84"/>
    <mergeCell ref="D84:H84"/>
    <mergeCell ref="B85:C85"/>
    <mergeCell ref="D85:H85"/>
    <mergeCell ref="B79:H79"/>
    <mergeCell ref="B80:H80"/>
    <mergeCell ref="B82:C82"/>
    <mergeCell ref="D82:H82"/>
    <mergeCell ref="B83:C83"/>
    <mergeCell ref="D83:H83"/>
    <mergeCell ref="B74:H74"/>
    <mergeCell ref="B75:H75"/>
    <mergeCell ref="B76:H76"/>
    <mergeCell ref="B77:H77"/>
    <mergeCell ref="B78:H78"/>
    <mergeCell ref="A1:F1"/>
    <mergeCell ref="A13:D13"/>
    <mergeCell ref="E13:F13"/>
    <mergeCell ref="A29:D29"/>
    <mergeCell ref="E29:F29"/>
    <mergeCell ref="A26:D26"/>
    <mergeCell ref="E26:F26"/>
    <mergeCell ref="A20:D20"/>
    <mergeCell ref="E20:F20"/>
    <mergeCell ref="B59:C59"/>
    <mergeCell ref="B66:C66"/>
    <mergeCell ref="B67:C67"/>
    <mergeCell ref="A33:D33"/>
    <mergeCell ref="E33:F33"/>
    <mergeCell ref="E45:F45"/>
    <mergeCell ref="B52:C52"/>
    <mergeCell ref="B60:C60"/>
    <mergeCell ref="B53:C53"/>
    <mergeCell ref="A38:D38"/>
    <mergeCell ref="E38:F38"/>
    <mergeCell ref="A49:D49"/>
    <mergeCell ref="E49:F49"/>
    <mergeCell ref="A45:D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opLeftCell="A40" zoomScaleNormal="100" workbookViewId="0">
      <selection activeCell="E49" sqref="E49:F49"/>
    </sheetView>
  </sheetViews>
  <sheetFormatPr defaultColWidth="8.85546875" defaultRowHeight="15"/>
  <cols>
    <col min="1" max="1" width="4.7109375" bestFit="1" customWidth="1"/>
    <col min="2" max="2" width="45.140625" customWidth="1"/>
    <col min="3" max="3" width="7.42578125" bestFit="1" customWidth="1"/>
    <col min="4" max="4" width="9.140625" bestFit="1" customWidth="1"/>
    <col min="5" max="5" width="16.5703125" customWidth="1"/>
    <col min="6" max="6" width="15" customWidth="1"/>
    <col min="7" max="7" width="9.42578125" bestFit="1" customWidth="1"/>
    <col min="8" max="9" width="14.140625" bestFit="1" customWidth="1"/>
    <col min="10" max="10" width="11.5703125" bestFit="1" customWidth="1"/>
  </cols>
  <sheetData>
    <row r="1" spans="1:10" ht="118.5" customHeight="1" thickBot="1">
      <c r="A1" s="63" t="s">
        <v>74</v>
      </c>
      <c r="B1" s="64"/>
      <c r="C1" s="64"/>
      <c r="D1" s="64"/>
      <c r="E1" s="64"/>
      <c r="F1" s="65"/>
    </row>
    <row r="2" spans="1:10">
      <c r="A2" s="42" t="s">
        <v>1</v>
      </c>
      <c r="B2" s="43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spans="1:10" ht="102">
      <c r="A3" s="12">
        <v>1</v>
      </c>
      <c r="B3" s="13" t="s">
        <v>75</v>
      </c>
      <c r="C3" s="12" t="s">
        <v>8</v>
      </c>
      <c r="D3" s="12">
        <v>1</v>
      </c>
      <c r="E3" s="16"/>
      <c r="F3" s="16"/>
    </row>
    <row r="4" spans="1:10" ht="51">
      <c r="A4" s="12">
        <v>2</v>
      </c>
      <c r="B4" s="14" t="s">
        <v>9</v>
      </c>
      <c r="C4" s="12" t="s">
        <v>8</v>
      </c>
      <c r="D4" s="12">
        <v>1</v>
      </c>
      <c r="E4" s="16"/>
      <c r="F4" s="16"/>
      <c r="J4" s="3"/>
    </row>
    <row r="5" spans="1:10">
      <c r="A5" s="12">
        <v>3</v>
      </c>
      <c r="B5" s="14" t="s">
        <v>10</v>
      </c>
      <c r="C5" s="12" t="s">
        <v>11</v>
      </c>
      <c r="D5" s="12">
        <v>12</v>
      </c>
      <c r="E5" s="16"/>
      <c r="F5" s="16"/>
    </row>
    <row r="6" spans="1:10" ht="38.25">
      <c r="A6" s="12">
        <v>4</v>
      </c>
      <c r="B6" s="13" t="s">
        <v>12</v>
      </c>
      <c r="C6" s="12" t="s">
        <v>8</v>
      </c>
      <c r="D6" s="12">
        <v>1</v>
      </c>
      <c r="E6" s="16"/>
      <c r="F6" s="16"/>
    </row>
    <row r="7" spans="1:10" ht="38.25">
      <c r="A7" s="12">
        <v>5</v>
      </c>
      <c r="B7" s="14" t="s">
        <v>13</v>
      </c>
      <c r="C7" s="12" t="s">
        <v>8</v>
      </c>
      <c r="D7" s="12">
        <v>1</v>
      </c>
      <c r="E7" s="16"/>
      <c r="F7" s="16"/>
    </row>
    <row r="8" spans="1:10" ht="25.5">
      <c r="A8" s="12">
        <v>6</v>
      </c>
      <c r="B8" s="14" t="s">
        <v>14</v>
      </c>
      <c r="C8" s="12" t="s">
        <v>11</v>
      </c>
      <c r="D8" s="12">
        <v>18</v>
      </c>
      <c r="E8" s="16"/>
      <c r="F8" s="16"/>
    </row>
    <row r="9" spans="1:10">
      <c r="A9" s="12">
        <v>7</v>
      </c>
      <c r="B9" s="14" t="s">
        <v>15</v>
      </c>
      <c r="C9" s="12" t="s">
        <v>16</v>
      </c>
      <c r="D9" s="12">
        <v>20</v>
      </c>
      <c r="E9" s="16"/>
      <c r="F9" s="16"/>
    </row>
    <row r="10" spans="1:10" ht="99.75" customHeight="1">
      <c r="A10" s="12">
        <v>8</v>
      </c>
      <c r="B10" s="14" t="s">
        <v>17</v>
      </c>
      <c r="C10" s="12" t="s">
        <v>18</v>
      </c>
      <c r="D10" s="15">
        <v>8</v>
      </c>
      <c r="E10" s="16"/>
      <c r="F10" s="16"/>
    </row>
    <row r="11" spans="1:10" ht="25.5">
      <c r="A11" s="12">
        <v>9</v>
      </c>
      <c r="B11" s="14" t="s">
        <v>19</v>
      </c>
      <c r="C11" s="12" t="s">
        <v>18</v>
      </c>
      <c r="D11" s="12">
        <v>3.6</v>
      </c>
      <c r="E11" s="16"/>
      <c r="F11" s="16"/>
    </row>
    <row r="12" spans="1:10" ht="25.5">
      <c r="A12" s="12">
        <v>10</v>
      </c>
      <c r="B12" s="14" t="s">
        <v>20</v>
      </c>
      <c r="C12" s="12" t="s">
        <v>18</v>
      </c>
      <c r="D12" s="12">
        <v>1.8</v>
      </c>
      <c r="E12" s="16"/>
      <c r="F12" s="16"/>
    </row>
    <row r="13" spans="1:10" ht="18.75" customHeight="1">
      <c r="A13" s="66" t="s">
        <v>21</v>
      </c>
      <c r="B13" s="66"/>
      <c r="C13" s="66"/>
      <c r="D13" s="66"/>
      <c r="E13" s="52">
        <f>SUM(F3:F12)</f>
        <v>0</v>
      </c>
      <c r="F13" s="53"/>
    </row>
    <row r="15" spans="1:10" ht="18.75" customHeight="1">
      <c r="A15" s="17">
        <v>12</v>
      </c>
      <c r="B15" s="20" t="s">
        <v>22</v>
      </c>
      <c r="C15" s="17" t="s">
        <v>18</v>
      </c>
      <c r="D15" s="17">
        <v>1.2</v>
      </c>
      <c r="E15" s="19"/>
      <c r="F15" s="19"/>
    </row>
    <row r="16" spans="1:10" ht="25.5">
      <c r="A16" s="17">
        <v>13</v>
      </c>
      <c r="B16" s="20" t="s">
        <v>20</v>
      </c>
      <c r="C16" s="17" t="e">
        <f>(#REF!)</f>
        <v>#REF!</v>
      </c>
      <c r="D16" s="17">
        <v>1</v>
      </c>
      <c r="E16" s="19"/>
      <c r="F16" s="19"/>
      <c r="I16" s="5"/>
    </row>
    <row r="17" spans="1:10">
      <c r="A17" s="17">
        <v>14</v>
      </c>
      <c r="B17" s="20" t="s">
        <v>23</v>
      </c>
      <c r="C17" s="17" t="e">
        <f>(#REF!)</f>
        <v>#REF!</v>
      </c>
      <c r="D17" s="17">
        <v>1.69</v>
      </c>
      <c r="E17" s="19"/>
      <c r="F17" s="19"/>
      <c r="I17" s="5"/>
    </row>
    <row r="18" spans="1:10" ht="38.25">
      <c r="A18" s="17">
        <v>15</v>
      </c>
      <c r="B18" s="21" t="s">
        <v>24</v>
      </c>
      <c r="C18" s="17" t="e">
        <f>(#REF!)</f>
        <v>#REF!</v>
      </c>
      <c r="D18" s="17">
        <v>8</v>
      </c>
      <c r="E18" s="19"/>
      <c r="F18" s="19"/>
      <c r="G18" s="4"/>
      <c r="I18" s="5"/>
    </row>
    <row r="19" spans="1:10">
      <c r="A19" s="17">
        <v>16</v>
      </c>
      <c r="B19" s="20" t="s">
        <v>25</v>
      </c>
      <c r="C19" s="17" t="s">
        <v>18</v>
      </c>
      <c r="D19" s="17">
        <v>0.5</v>
      </c>
      <c r="E19" s="19"/>
      <c r="F19" s="19"/>
      <c r="I19" s="5"/>
    </row>
    <row r="20" spans="1:10" ht="18.75">
      <c r="A20" s="55" t="s">
        <v>26</v>
      </c>
      <c r="B20" s="56"/>
      <c r="C20" s="56"/>
      <c r="D20" s="68"/>
      <c r="E20" s="57">
        <f>SUM(F15:F19)</f>
        <v>0</v>
      </c>
      <c r="F20" s="58"/>
    </row>
    <row r="21" spans="1:10">
      <c r="I21" s="5"/>
    </row>
    <row r="22" spans="1:10" ht="18.75" customHeight="1">
      <c r="A22" s="12">
        <v>18</v>
      </c>
      <c r="B22" s="22" t="s">
        <v>27</v>
      </c>
      <c r="C22" s="12" t="s">
        <v>18</v>
      </c>
      <c r="D22" s="12">
        <f>0.3*12</f>
        <v>3.5999999999999996</v>
      </c>
      <c r="E22" s="23"/>
      <c r="F22" s="23"/>
    </row>
    <row r="23" spans="1:10" ht="38.25">
      <c r="A23" s="12">
        <v>19</v>
      </c>
      <c r="B23" s="22" t="s">
        <v>28</v>
      </c>
      <c r="C23" s="12" t="s">
        <v>29</v>
      </c>
      <c r="D23" s="12">
        <v>12</v>
      </c>
      <c r="E23" s="23"/>
      <c r="F23" s="23"/>
    </row>
    <row r="24" spans="1:10">
      <c r="A24" s="12">
        <v>20</v>
      </c>
      <c r="B24" s="22" t="s">
        <v>30</v>
      </c>
      <c r="C24" s="12" t="s">
        <v>16</v>
      </c>
      <c r="D24" s="12">
        <v>1.69</v>
      </c>
      <c r="E24" s="23"/>
      <c r="F24" s="23"/>
    </row>
    <row r="25" spans="1:10">
      <c r="A25" s="12">
        <v>21</v>
      </c>
      <c r="B25" s="22" t="s">
        <v>31</v>
      </c>
      <c r="C25" s="12" t="s">
        <v>29</v>
      </c>
      <c r="D25" s="12">
        <v>12</v>
      </c>
      <c r="E25" s="23"/>
      <c r="F25" s="23"/>
    </row>
    <row r="26" spans="1:10" ht="18.75">
      <c r="A26" s="66" t="s">
        <v>32</v>
      </c>
      <c r="B26" s="66"/>
      <c r="C26" s="66"/>
      <c r="D26" s="66"/>
      <c r="E26" s="52">
        <f>SUM(F22:F25)</f>
        <v>0</v>
      </c>
      <c r="F26" s="53"/>
    </row>
    <row r="27" spans="1:10" ht="18.75" customHeight="1"/>
    <row r="28" spans="1:10" ht="18.75" customHeight="1">
      <c r="A28" s="17">
        <v>11</v>
      </c>
      <c r="B28" s="18" t="s">
        <v>33</v>
      </c>
      <c r="C28" s="17" t="e">
        <f>(#REF!)</f>
        <v>#REF!</v>
      </c>
      <c r="D28" s="17">
        <v>13</v>
      </c>
      <c r="E28" s="19"/>
      <c r="F28" s="19"/>
    </row>
    <row r="29" spans="1:10" ht="22.5" customHeight="1">
      <c r="A29" s="67" t="s">
        <v>34</v>
      </c>
      <c r="B29" s="67"/>
      <c r="C29" s="67"/>
      <c r="D29" s="67"/>
      <c r="E29" s="57">
        <f>SUM(F28:F28)</f>
        <v>0</v>
      </c>
      <c r="F29" s="58"/>
    </row>
    <row r="30" spans="1:10">
      <c r="H30" s="5"/>
      <c r="I30" s="5"/>
      <c r="J30" s="5"/>
    </row>
    <row r="31" spans="1:10" ht="38.25">
      <c r="A31" s="12">
        <v>22</v>
      </c>
      <c r="B31" s="25" t="s">
        <v>35</v>
      </c>
      <c r="C31" s="12" t="s">
        <v>8</v>
      </c>
      <c r="D31" s="12">
        <v>1</v>
      </c>
      <c r="E31" s="23"/>
      <c r="F31" s="23"/>
    </row>
    <row r="32" spans="1:10" ht="25.5">
      <c r="A32" s="12">
        <v>23</v>
      </c>
      <c r="B32" s="22" t="s">
        <v>36</v>
      </c>
      <c r="C32" s="12" t="s">
        <v>8</v>
      </c>
      <c r="D32" s="12">
        <v>1</v>
      </c>
      <c r="E32" s="23"/>
      <c r="F32" s="23"/>
    </row>
    <row r="33" spans="1:9" ht="18.75">
      <c r="A33" s="49" t="s">
        <v>37</v>
      </c>
      <c r="B33" s="50"/>
      <c r="C33" s="50"/>
      <c r="D33" s="51"/>
      <c r="E33" s="52">
        <f>SUM(F31:F32)</f>
        <v>0</v>
      </c>
      <c r="F33" s="53"/>
      <c r="G33" s="3"/>
    </row>
    <row r="34" spans="1:9" ht="18.75" customHeight="1"/>
    <row r="35" spans="1:9" ht="23.25" customHeight="1">
      <c r="A35" s="1" t="s">
        <v>1</v>
      </c>
      <c r="B35" s="1" t="s">
        <v>38</v>
      </c>
      <c r="C35" s="1" t="s">
        <v>3</v>
      </c>
      <c r="D35" s="1" t="s">
        <v>4</v>
      </c>
      <c r="E35" s="28" t="s">
        <v>5</v>
      </c>
      <c r="F35" s="28" t="s">
        <v>6</v>
      </c>
    </row>
    <row r="36" spans="1:9" ht="25.5">
      <c r="A36" s="17">
        <v>24</v>
      </c>
      <c r="B36" s="20" t="s">
        <v>39</v>
      </c>
      <c r="C36" s="17" t="s">
        <v>40</v>
      </c>
      <c r="D36" s="17">
        <v>1</v>
      </c>
      <c r="E36" s="19"/>
      <c r="F36" s="19"/>
    </row>
    <row r="37" spans="1:9" ht="38.25">
      <c r="A37" s="17">
        <v>25</v>
      </c>
      <c r="B37" s="20" t="s">
        <v>41</v>
      </c>
      <c r="C37" s="17" t="s">
        <v>42</v>
      </c>
      <c r="D37" s="17">
        <v>1</v>
      </c>
      <c r="E37" s="19"/>
      <c r="F37" s="19"/>
    </row>
    <row r="38" spans="1:9" ht="18.75">
      <c r="A38" s="55" t="s">
        <v>43</v>
      </c>
      <c r="B38" s="56"/>
      <c r="C38" s="56"/>
      <c r="D38" s="56"/>
      <c r="E38" s="57">
        <f>SUM(F36:F37)</f>
        <v>0</v>
      </c>
      <c r="F38" s="58"/>
    </row>
    <row r="40" spans="1:9">
      <c r="A40" s="12">
        <v>17</v>
      </c>
      <c r="B40" s="22" t="s">
        <v>44</v>
      </c>
      <c r="C40" s="12" t="s">
        <v>8</v>
      </c>
      <c r="D40" s="12">
        <v>1</v>
      </c>
      <c r="E40" s="24"/>
      <c r="F40" s="23"/>
      <c r="H40" s="5"/>
      <c r="I40" s="5"/>
    </row>
    <row r="41" spans="1:9">
      <c r="A41" s="12">
        <v>24</v>
      </c>
      <c r="B41" s="22" t="s">
        <v>45</v>
      </c>
      <c r="C41" s="12" t="s">
        <v>46</v>
      </c>
      <c r="D41" s="12">
        <v>1</v>
      </c>
      <c r="E41" s="23"/>
      <c r="F41" s="23"/>
    </row>
    <row r="42" spans="1:9">
      <c r="A42" s="12">
        <v>26</v>
      </c>
      <c r="B42" s="22" t="s">
        <v>47</v>
      </c>
      <c r="C42" s="12" t="s">
        <v>8</v>
      </c>
      <c r="D42" s="12">
        <v>1</v>
      </c>
      <c r="E42" s="23"/>
      <c r="F42" s="23"/>
    </row>
    <row r="43" spans="1:9">
      <c r="A43" s="12">
        <v>27</v>
      </c>
      <c r="B43" s="22" t="s">
        <v>48</v>
      </c>
      <c r="C43" s="12" t="s">
        <v>8</v>
      </c>
      <c r="D43" s="12">
        <v>1</v>
      </c>
      <c r="E43" s="23"/>
      <c r="F43" s="23"/>
    </row>
    <row r="44" spans="1:9">
      <c r="A44" s="12">
        <v>28</v>
      </c>
      <c r="B44" s="26" t="s">
        <v>49</v>
      </c>
      <c r="C44" s="12" t="s">
        <v>8</v>
      </c>
      <c r="D44" s="12">
        <v>1</v>
      </c>
      <c r="E44" s="27"/>
      <c r="F44" s="23"/>
    </row>
    <row r="45" spans="1:9" ht="18.75">
      <c r="A45" s="49" t="s">
        <v>50</v>
      </c>
      <c r="B45" s="50"/>
      <c r="C45" s="50"/>
      <c r="D45" s="50"/>
      <c r="E45" s="52">
        <f>SUM(F40:F44)</f>
        <v>0</v>
      </c>
      <c r="F45" s="53"/>
    </row>
    <row r="47" spans="1:9" ht="25.5">
      <c r="A47" s="17">
        <v>29</v>
      </c>
      <c r="B47" s="20" t="s">
        <v>51</v>
      </c>
      <c r="C47" s="17" t="s">
        <v>52</v>
      </c>
      <c r="D47" s="17">
        <v>1</v>
      </c>
      <c r="E47" s="41"/>
      <c r="F47" s="41"/>
    </row>
    <row r="48" spans="1:9" ht="38.25">
      <c r="A48" s="17">
        <v>30</v>
      </c>
      <c r="B48" s="20" t="s">
        <v>53</v>
      </c>
      <c r="C48" s="17" t="s">
        <v>52</v>
      </c>
      <c r="D48" s="17">
        <v>1</v>
      </c>
      <c r="E48" s="41"/>
      <c r="F48" s="41"/>
    </row>
    <row r="49" spans="1:6" ht="18.75">
      <c r="A49" s="59" t="s">
        <v>54</v>
      </c>
      <c r="B49" s="60"/>
      <c r="C49" s="60"/>
      <c r="D49" s="60"/>
      <c r="E49" s="61" t="e">
        <f>AVERAGE(F47:F48)</f>
        <v>#DIV/0!</v>
      </c>
      <c r="F49" s="62"/>
    </row>
    <row r="52" spans="1:6">
      <c r="B52" s="54" t="s">
        <v>55</v>
      </c>
      <c r="C52" s="54"/>
      <c r="D52" s="8"/>
      <c r="E52" s="8"/>
      <c r="F52" s="9">
        <f>+E13+E33+E38+E45</f>
        <v>0</v>
      </c>
    </row>
    <row r="53" spans="1:6">
      <c r="B53" s="54" t="s">
        <v>56</v>
      </c>
      <c r="C53" s="54"/>
      <c r="D53" s="8"/>
      <c r="E53" s="8"/>
      <c r="F53" s="9">
        <f>+E20</f>
        <v>0</v>
      </c>
    </row>
    <row r="54" spans="1:6">
      <c r="B54" s="10"/>
      <c r="C54" s="10"/>
      <c r="D54" s="6" t="s">
        <v>57</v>
      </c>
      <c r="E54" s="6"/>
      <c r="F54" s="2">
        <f>(F52+F53)*20%</f>
        <v>0</v>
      </c>
    </row>
    <row r="55" spans="1:6">
      <c r="B55" s="10"/>
      <c r="C55" s="10"/>
      <c r="D55" s="6" t="s">
        <v>58</v>
      </c>
      <c r="E55" s="6"/>
      <c r="F55" s="2">
        <f>(F53+F52)*5%</f>
        <v>0</v>
      </c>
    </row>
    <row r="56" spans="1:6">
      <c r="B56" s="10"/>
      <c r="C56" s="10"/>
      <c r="D56" s="6" t="s">
        <v>59</v>
      </c>
      <c r="E56" s="6"/>
      <c r="F56" s="2">
        <f>(F53+F52)*19%</f>
        <v>0</v>
      </c>
    </row>
    <row r="57" spans="1:6">
      <c r="B57" s="10"/>
      <c r="C57" s="10"/>
      <c r="D57" s="11" t="s">
        <v>60</v>
      </c>
      <c r="E57" s="11"/>
      <c r="F57" s="40">
        <f>+F52+F53+F54+F55+F56</f>
        <v>0</v>
      </c>
    </row>
    <row r="58" spans="1:6">
      <c r="B58" s="7"/>
      <c r="C58" s="7"/>
      <c r="D58" s="7"/>
      <c r="E58" s="7"/>
      <c r="F58" s="7"/>
    </row>
    <row r="59" spans="1:6">
      <c r="B59" s="47" t="s">
        <v>55</v>
      </c>
      <c r="C59" s="47"/>
      <c r="D59" s="29"/>
      <c r="E59" s="29"/>
      <c r="F59" s="30">
        <f>+F52</f>
        <v>0</v>
      </c>
    </row>
    <row r="60" spans="1:6">
      <c r="B60" s="47" t="s">
        <v>61</v>
      </c>
      <c r="C60" s="47"/>
      <c r="D60" s="29"/>
      <c r="E60" s="29"/>
      <c r="F60" s="30">
        <f>+E26</f>
        <v>0</v>
      </c>
    </row>
    <row r="61" spans="1:6">
      <c r="B61" s="31"/>
      <c r="C61" s="31"/>
      <c r="D61" s="29"/>
      <c r="E61" s="32" t="s">
        <v>57</v>
      </c>
      <c r="F61" s="30">
        <f>(F59+F60)*20%</f>
        <v>0</v>
      </c>
    </row>
    <row r="62" spans="1:6">
      <c r="B62" s="31"/>
      <c r="C62" s="31"/>
      <c r="D62" s="29"/>
      <c r="E62" s="32" t="s">
        <v>58</v>
      </c>
      <c r="F62" s="30">
        <f>(F59+F60)*5%</f>
        <v>0</v>
      </c>
    </row>
    <row r="63" spans="1:6">
      <c r="B63" s="31"/>
      <c r="C63" s="31"/>
      <c r="D63" s="29"/>
      <c r="E63" s="32" t="s">
        <v>59</v>
      </c>
      <c r="F63" s="30">
        <f>(F60+F59)*19%</f>
        <v>0</v>
      </c>
    </row>
    <row r="64" spans="1:6">
      <c r="B64" s="29"/>
      <c r="C64" s="29"/>
      <c r="D64" s="29"/>
      <c r="E64" s="33" t="s">
        <v>60</v>
      </c>
      <c r="F64" s="34">
        <f>+F59+F60+F61+F62+F63</f>
        <v>0</v>
      </c>
    </row>
    <row r="66" spans="2:8">
      <c r="B66" s="48" t="s">
        <v>55</v>
      </c>
      <c r="C66" s="48"/>
      <c r="D66" s="35"/>
      <c r="E66" s="35"/>
      <c r="F66" s="38">
        <f>+F52</f>
        <v>0</v>
      </c>
    </row>
    <row r="67" spans="2:8">
      <c r="B67" s="48" t="s">
        <v>62</v>
      </c>
      <c r="C67" s="48"/>
      <c r="D67" s="35"/>
      <c r="E67" s="35"/>
      <c r="F67" s="38">
        <f>+E29</f>
        <v>0</v>
      </c>
    </row>
    <row r="68" spans="2:8">
      <c r="B68" s="36"/>
      <c r="C68" s="36"/>
      <c r="D68" s="35"/>
      <c r="E68" s="37" t="s">
        <v>57</v>
      </c>
      <c r="F68" s="38">
        <f>(F66+F67)*20%</f>
        <v>0</v>
      </c>
    </row>
    <row r="69" spans="2:8">
      <c r="B69" s="36"/>
      <c r="C69" s="36"/>
      <c r="D69" s="35"/>
      <c r="E69" s="37" t="s">
        <v>58</v>
      </c>
      <c r="F69" s="38">
        <f>(F66+F67)*5%</f>
        <v>0</v>
      </c>
    </row>
    <row r="70" spans="2:8">
      <c r="B70" s="36"/>
      <c r="C70" s="36"/>
      <c r="D70" s="35"/>
      <c r="E70" s="37" t="s">
        <v>59</v>
      </c>
      <c r="F70" s="38">
        <f>(F67+F66)*19%</f>
        <v>0</v>
      </c>
    </row>
    <row r="71" spans="2:8">
      <c r="B71" s="35"/>
      <c r="C71" s="35"/>
      <c r="D71" s="35"/>
      <c r="E71" s="39" t="s">
        <v>60</v>
      </c>
      <c r="F71" s="44">
        <f>+F66+F67+F68+F69+F70</f>
        <v>0</v>
      </c>
    </row>
    <row r="73" spans="2:8" ht="60" customHeight="1">
      <c r="B73" s="69" t="s">
        <v>63</v>
      </c>
      <c r="C73" s="70"/>
      <c r="D73" s="70"/>
      <c r="E73" s="70"/>
      <c r="F73" s="70"/>
      <c r="G73" s="70"/>
      <c r="H73" s="71"/>
    </row>
    <row r="74" spans="2:8" ht="15" customHeight="1">
      <c r="B74" s="69" t="s">
        <v>64</v>
      </c>
      <c r="C74" s="70"/>
      <c r="D74" s="70"/>
      <c r="E74" s="70"/>
      <c r="F74" s="70"/>
      <c r="G74" s="70"/>
      <c r="H74" s="71"/>
    </row>
    <row r="75" spans="2:8" ht="15" customHeight="1">
      <c r="B75" s="69" t="s">
        <v>65</v>
      </c>
      <c r="C75" s="70"/>
      <c r="D75" s="70"/>
      <c r="E75" s="70"/>
      <c r="F75" s="70"/>
      <c r="G75" s="70"/>
      <c r="H75" s="71"/>
    </row>
    <row r="76" spans="2:8" ht="30" customHeight="1">
      <c r="B76" s="69" t="s">
        <v>66</v>
      </c>
      <c r="C76" s="70"/>
      <c r="D76" s="70"/>
      <c r="E76" s="70"/>
      <c r="F76" s="70"/>
      <c r="G76" s="70"/>
      <c r="H76" s="70"/>
    </row>
    <row r="77" spans="2:8" ht="30" customHeight="1">
      <c r="B77" s="69" t="s">
        <v>67</v>
      </c>
      <c r="C77" s="70"/>
      <c r="D77" s="70"/>
      <c r="E77" s="70"/>
      <c r="F77" s="70"/>
      <c r="G77" s="70"/>
      <c r="H77" s="71"/>
    </row>
    <row r="78" spans="2:8" ht="60" customHeight="1">
      <c r="B78" s="77" t="s">
        <v>68</v>
      </c>
      <c r="C78" s="78"/>
      <c r="D78" s="78"/>
      <c r="E78" s="78"/>
      <c r="F78" s="78"/>
      <c r="G78" s="78"/>
      <c r="H78" s="79"/>
    </row>
    <row r="79" spans="2:8" ht="15" customHeight="1">
      <c r="B79" s="69" t="s">
        <v>69</v>
      </c>
      <c r="C79" s="70"/>
      <c r="D79" s="70"/>
      <c r="E79" s="70"/>
      <c r="F79" s="70"/>
      <c r="G79" s="70"/>
      <c r="H79" s="71"/>
    </row>
    <row r="80" spans="2:8">
      <c r="B80" s="46"/>
      <c r="C80" s="46"/>
      <c r="D80" s="45"/>
      <c r="E80" s="45"/>
      <c r="F80" s="45"/>
      <c r="G80" s="45"/>
      <c r="H80" s="45"/>
    </row>
    <row r="81" spans="2:8" ht="15" customHeight="1">
      <c r="B81" s="72" t="s">
        <v>70</v>
      </c>
      <c r="C81" s="73"/>
      <c r="D81" s="74"/>
      <c r="E81" s="75"/>
      <c r="F81" s="75"/>
      <c r="G81" s="75"/>
      <c r="H81" s="76"/>
    </row>
    <row r="82" spans="2:8" ht="15" customHeight="1">
      <c r="B82" s="72" t="s">
        <v>71</v>
      </c>
      <c r="C82" s="73"/>
      <c r="D82" s="74"/>
      <c r="E82" s="75"/>
      <c r="F82" s="75"/>
      <c r="G82" s="75"/>
      <c r="H82" s="76"/>
    </row>
    <row r="83" spans="2:8" ht="15" customHeight="1">
      <c r="B83" s="72" t="s">
        <v>72</v>
      </c>
      <c r="C83" s="73"/>
      <c r="D83" s="74"/>
      <c r="E83" s="75"/>
      <c r="F83" s="75"/>
      <c r="G83" s="75"/>
      <c r="H83" s="76"/>
    </row>
    <row r="84" spans="2:8" ht="15" customHeight="1">
      <c r="B84" s="72" t="s">
        <v>73</v>
      </c>
      <c r="C84" s="73"/>
      <c r="D84" s="74"/>
      <c r="E84" s="75"/>
      <c r="F84" s="75"/>
      <c r="G84" s="75"/>
      <c r="H84" s="76"/>
    </row>
  </sheetData>
  <mergeCells count="38">
    <mergeCell ref="B83:C83"/>
    <mergeCell ref="D83:H83"/>
    <mergeCell ref="B84:C84"/>
    <mergeCell ref="D84:H84"/>
    <mergeCell ref="B78:H78"/>
    <mergeCell ref="B79:H79"/>
    <mergeCell ref="B81:C81"/>
    <mergeCell ref="D81:H81"/>
    <mergeCell ref="B82:C82"/>
    <mergeCell ref="D82:H82"/>
    <mergeCell ref="B73:H73"/>
    <mergeCell ref="B74:H74"/>
    <mergeCell ref="B75:H75"/>
    <mergeCell ref="B76:H76"/>
    <mergeCell ref="B77:H77"/>
    <mergeCell ref="A29:D29"/>
    <mergeCell ref="E29:F29"/>
    <mergeCell ref="A33:D33"/>
    <mergeCell ref="E33:F33"/>
    <mergeCell ref="A1:F1"/>
    <mergeCell ref="E13:F13"/>
    <mergeCell ref="A13:D13"/>
    <mergeCell ref="A20:D20"/>
    <mergeCell ref="E20:F20"/>
    <mergeCell ref="A26:D26"/>
    <mergeCell ref="E26:F26"/>
    <mergeCell ref="A38:D38"/>
    <mergeCell ref="E38:F38"/>
    <mergeCell ref="A45:D45"/>
    <mergeCell ref="E45:F45"/>
    <mergeCell ref="A49:D49"/>
    <mergeCell ref="E49:F49"/>
    <mergeCell ref="B67:C67"/>
    <mergeCell ref="B52:C52"/>
    <mergeCell ref="B53:C53"/>
    <mergeCell ref="B59:C59"/>
    <mergeCell ref="B60:C60"/>
    <mergeCell ref="B66:C6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topLeftCell="A40" workbookViewId="0">
      <selection activeCell="E49" sqref="E49:F49"/>
    </sheetView>
  </sheetViews>
  <sheetFormatPr defaultColWidth="8.85546875" defaultRowHeight="15"/>
  <cols>
    <col min="1" max="1" width="4.7109375" bestFit="1" customWidth="1"/>
    <col min="2" max="2" width="45.140625" customWidth="1"/>
    <col min="3" max="3" width="7.42578125" bestFit="1" customWidth="1"/>
    <col min="4" max="4" width="9.140625" bestFit="1" customWidth="1"/>
    <col min="5" max="5" width="23.85546875" bestFit="1" customWidth="1"/>
    <col min="6" max="6" width="13" bestFit="1" customWidth="1"/>
    <col min="7" max="7" width="9.42578125" bestFit="1" customWidth="1"/>
    <col min="10" max="10" width="9.42578125" bestFit="1" customWidth="1"/>
  </cols>
  <sheetData>
    <row r="1" spans="1:10" ht="118.5" customHeight="1" thickBot="1">
      <c r="A1" s="80" t="s">
        <v>76</v>
      </c>
      <c r="B1" s="81"/>
      <c r="C1" s="81"/>
      <c r="D1" s="81"/>
      <c r="E1" s="81"/>
      <c r="F1" s="82"/>
    </row>
    <row r="2" spans="1:10" ht="33.75" customHeight="1">
      <c r="A2" s="42" t="s">
        <v>1</v>
      </c>
      <c r="B2" s="43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spans="1:10" ht="102">
      <c r="A3" s="12">
        <v>1</v>
      </c>
      <c r="B3" s="13" t="s">
        <v>77</v>
      </c>
      <c r="C3" s="12" t="s">
        <v>8</v>
      </c>
      <c r="D3" s="12">
        <v>1</v>
      </c>
      <c r="E3" s="16"/>
      <c r="F3" s="16"/>
    </row>
    <row r="4" spans="1:10" ht="51">
      <c r="A4" s="12">
        <v>2</v>
      </c>
      <c r="B4" s="14" t="s">
        <v>9</v>
      </c>
      <c r="C4" s="12" t="s">
        <v>8</v>
      </c>
      <c r="D4" s="12">
        <v>1</v>
      </c>
      <c r="E4" s="16"/>
      <c r="F4" s="16"/>
      <c r="J4" s="3"/>
    </row>
    <row r="5" spans="1:10">
      <c r="A5" s="12">
        <v>3</v>
      </c>
      <c r="B5" s="14" t="s">
        <v>10</v>
      </c>
      <c r="C5" s="12" t="s">
        <v>11</v>
      </c>
      <c r="D5" s="12">
        <v>12</v>
      </c>
      <c r="E5" s="16"/>
      <c r="F5" s="16"/>
    </row>
    <row r="6" spans="1:10" ht="38.25">
      <c r="A6" s="12">
        <v>4</v>
      </c>
      <c r="B6" s="13" t="s">
        <v>12</v>
      </c>
      <c r="C6" s="12" t="s">
        <v>8</v>
      </c>
      <c r="D6" s="12">
        <v>1</v>
      </c>
      <c r="E6" s="16"/>
      <c r="F6" s="16"/>
    </row>
    <row r="7" spans="1:10" ht="38.25">
      <c r="A7" s="12">
        <v>5</v>
      </c>
      <c r="B7" s="14" t="s">
        <v>13</v>
      </c>
      <c r="C7" s="12" t="s">
        <v>8</v>
      </c>
      <c r="D7" s="12">
        <v>1</v>
      </c>
      <c r="E7" s="16"/>
      <c r="F7" s="16"/>
    </row>
    <row r="8" spans="1:10" ht="25.5">
      <c r="A8" s="12">
        <v>6</v>
      </c>
      <c r="B8" s="14" t="s">
        <v>14</v>
      </c>
      <c r="C8" s="12" t="s">
        <v>11</v>
      </c>
      <c r="D8" s="12">
        <v>18</v>
      </c>
      <c r="E8" s="16"/>
      <c r="F8" s="16"/>
    </row>
    <row r="9" spans="1:10">
      <c r="A9" s="12">
        <v>7</v>
      </c>
      <c r="B9" s="14" t="s">
        <v>15</v>
      </c>
      <c r="C9" s="12" t="s">
        <v>16</v>
      </c>
      <c r="D9" s="12">
        <v>20</v>
      </c>
      <c r="E9" s="16"/>
      <c r="F9" s="16"/>
    </row>
    <row r="10" spans="1:10">
      <c r="A10" s="12">
        <v>8</v>
      </c>
      <c r="B10" s="14" t="s">
        <v>17</v>
      </c>
      <c r="C10" s="12" t="s">
        <v>18</v>
      </c>
      <c r="D10" s="15">
        <v>8</v>
      </c>
      <c r="E10" s="16"/>
      <c r="F10" s="16"/>
    </row>
    <row r="11" spans="1:10" ht="25.5">
      <c r="A11" s="12">
        <v>9</v>
      </c>
      <c r="B11" s="14" t="s">
        <v>19</v>
      </c>
      <c r="C11" s="12" t="s">
        <v>18</v>
      </c>
      <c r="D11" s="12">
        <v>3.6</v>
      </c>
      <c r="E11" s="16"/>
      <c r="F11" s="16"/>
    </row>
    <row r="12" spans="1:10" ht="25.5">
      <c r="A12" s="12">
        <v>10</v>
      </c>
      <c r="B12" s="14" t="s">
        <v>20</v>
      </c>
      <c r="C12" s="12" t="s">
        <v>18</v>
      </c>
      <c r="D12" s="12">
        <v>3</v>
      </c>
      <c r="E12" s="16"/>
      <c r="F12" s="16"/>
    </row>
    <row r="13" spans="1:10" ht="18.75" customHeight="1">
      <c r="A13" s="66" t="s">
        <v>21</v>
      </c>
      <c r="B13" s="66"/>
      <c r="C13" s="66"/>
      <c r="D13" s="66"/>
      <c r="E13" s="52">
        <f>SUM(F3:F12)</f>
        <v>0</v>
      </c>
      <c r="F13" s="53"/>
    </row>
    <row r="15" spans="1:10" ht="18.75" customHeight="1">
      <c r="A15" s="17">
        <v>12</v>
      </c>
      <c r="B15" s="20" t="s">
        <v>22</v>
      </c>
      <c r="C15" s="17" t="s">
        <v>18</v>
      </c>
      <c r="D15" s="17">
        <v>1.2</v>
      </c>
      <c r="E15" s="19"/>
      <c r="F15" s="19"/>
    </row>
    <row r="16" spans="1:10" ht="25.5">
      <c r="A16" s="17">
        <v>13</v>
      </c>
      <c r="B16" s="20" t="s">
        <v>20</v>
      </c>
      <c r="C16" s="17" t="e">
        <f>(#REF!)</f>
        <v>#REF!</v>
      </c>
      <c r="D16" s="17">
        <v>1</v>
      </c>
      <c r="E16" s="19"/>
      <c r="F16" s="19"/>
    </row>
    <row r="17" spans="1:7">
      <c r="A17" s="17">
        <v>14</v>
      </c>
      <c r="B17" s="20" t="s">
        <v>23</v>
      </c>
      <c r="C17" s="17" t="e">
        <f>(#REF!)</f>
        <v>#REF!</v>
      </c>
      <c r="D17" s="17">
        <v>1.69</v>
      </c>
      <c r="E17" s="19"/>
      <c r="F17" s="19"/>
    </row>
    <row r="18" spans="1:7" ht="38.25">
      <c r="A18" s="17">
        <v>15</v>
      </c>
      <c r="B18" s="21" t="s">
        <v>24</v>
      </c>
      <c r="C18" s="17" t="e">
        <f>(#REF!)</f>
        <v>#REF!</v>
      </c>
      <c r="D18" s="17">
        <v>8</v>
      </c>
      <c r="E18" s="19"/>
      <c r="F18" s="19"/>
      <c r="G18" s="4"/>
    </row>
    <row r="19" spans="1:7">
      <c r="A19" s="17">
        <v>16</v>
      </c>
      <c r="B19" s="20" t="s">
        <v>25</v>
      </c>
      <c r="C19" s="17" t="s">
        <v>18</v>
      </c>
      <c r="D19" s="17">
        <v>0.5</v>
      </c>
      <c r="E19" s="19"/>
      <c r="F19" s="19"/>
    </row>
    <row r="20" spans="1:7" ht="18.75">
      <c r="A20" s="55" t="s">
        <v>26</v>
      </c>
      <c r="B20" s="56"/>
      <c r="C20" s="56"/>
      <c r="D20" s="68"/>
      <c r="E20" s="57">
        <f>SUM(F15:F19)</f>
        <v>0</v>
      </c>
      <c r="F20" s="58"/>
    </row>
    <row r="22" spans="1:7" ht="18.75" customHeight="1">
      <c r="A22" s="12">
        <v>18</v>
      </c>
      <c r="B22" s="22" t="s">
        <v>27</v>
      </c>
      <c r="C22" s="12" t="s">
        <v>18</v>
      </c>
      <c r="D22" s="12">
        <f>0.3*12</f>
        <v>3.5999999999999996</v>
      </c>
      <c r="E22" s="23"/>
      <c r="F22" s="23"/>
    </row>
    <row r="23" spans="1:7" ht="38.25">
      <c r="A23" s="12">
        <v>19</v>
      </c>
      <c r="B23" s="22" t="s">
        <v>28</v>
      </c>
      <c r="C23" s="12" t="s">
        <v>29</v>
      </c>
      <c r="D23" s="12">
        <v>12</v>
      </c>
      <c r="E23" s="23"/>
      <c r="F23" s="23"/>
    </row>
    <row r="24" spans="1:7">
      <c r="A24" s="12">
        <v>20</v>
      </c>
      <c r="B24" s="22" t="s">
        <v>30</v>
      </c>
      <c r="C24" s="12" t="s">
        <v>16</v>
      </c>
      <c r="D24" s="12">
        <v>1.69</v>
      </c>
      <c r="E24" s="23"/>
      <c r="F24" s="23"/>
    </row>
    <row r="25" spans="1:7">
      <c r="A25" s="12">
        <v>21</v>
      </c>
      <c r="B25" s="22" t="s">
        <v>31</v>
      </c>
      <c r="C25" s="12" t="s">
        <v>29</v>
      </c>
      <c r="D25" s="12">
        <v>12</v>
      </c>
      <c r="E25" s="23"/>
      <c r="F25" s="23"/>
    </row>
    <row r="26" spans="1:7" ht="18.75">
      <c r="A26" s="66" t="s">
        <v>32</v>
      </c>
      <c r="B26" s="66"/>
      <c r="C26" s="66"/>
      <c r="D26" s="66"/>
      <c r="E26" s="52">
        <f>SUM(F22:F25)</f>
        <v>0</v>
      </c>
      <c r="F26" s="53"/>
    </row>
    <row r="27" spans="1:7" ht="18.75" customHeight="1"/>
    <row r="28" spans="1:7" ht="24.75" customHeight="1">
      <c r="A28" s="17">
        <v>11</v>
      </c>
      <c r="B28" s="18" t="s">
        <v>33</v>
      </c>
      <c r="C28" s="17" t="e">
        <f>(#REF!)</f>
        <v>#REF!</v>
      </c>
      <c r="D28" s="17">
        <v>13</v>
      </c>
      <c r="E28" s="19"/>
      <c r="F28" s="19"/>
    </row>
    <row r="29" spans="1:7" ht="18.75">
      <c r="A29" s="67" t="s">
        <v>34</v>
      </c>
      <c r="B29" s="67"/>
      <c r="C29" s="67"/>
      <c r="D29" s="67"/>
      <c r="E29" s="57">
        <f>SUM(F28:F28)</f>
        <v>0</v>
      </c>
      <c r="F29" s="58"/>
    </row>
    <row r="31" spans="1:7" ht="38.25">
      <c r="A31" s="12">
        <v>22</v>
      </c>
      <c r="B31" s="25" t="s">
        <v>35</v>
      </c>
      <c r="C31" s="12" t="s">
        <v>8</v>
      </c>
      <c r="D31" s="12">
        <v>1</v>
      </c>
      <c r="E31" s="23"/>
      <c r="F31" s="23"/>
    </row>
    <row r="32" spans="1:7" ht="25.5">
      <c r="A32" s="12">
        <v>23</v>
      </c>
      <c r="B32" s="22" t="s">
        <v>36</v>
      </c>
      <c r="C32" s="12" t="s">
        <v>8</v>
      </c>
      <c r="D32" s="12">
        <v>1</v>
      </c>
      <c r="E32" s="23"/>
      <c r="F32" s="23"/>
    </row>
    <row r="33" spans="1:6" ht="18.75">
      <c r="A33" s="49" t="s">
        <v>37</v>
      </c>
      <c r="B33" s="50"/>
      <c r="C33" s="50"/>
      <c r="D33" s="51"/>
      <c r="E33" s="52">
        <f>SUM(F31:F32)</f>
        <v>0</v>
      </c>
      <c r="F33" s="53"/>
    </row>
    <row r="34" spans="1:6" ht="18.75" customHeight="1"/>
    <row r="35" spans="1:6" ht="26.25" customHeight="1">
      <c r="A35" s="1" t="s">
        <v>1</v>
      </c>
      <c r="B35" s="1" t="s">
        <v>38</v>
      </c>
      <c r="C35" s="1" t="s">
        <v>3</v>
      </c>
      <c r="D35" s="1" t="s">
        <v>4</v>
      </c>
      <c r="E35" s="28" t="s">
        <v>5</v>
      </c>
      <c r="F35" s="28" t="s">
        <v>6</v>
      </c>
    </row>
    <row r="36" spans="1:6" ht="25.5">
      <c r="A36" s="17">
        <v>24</v>
      </c>
      <c r="B36" s="20" t="s">
        <v>39</v>
      </c>
      <c r="C36" s="17" t="s">
        <v>40</v>
      </c>
      <c r="D36" s="17">
        <v>1</v>
      </c>
      <c r="E36" s="19"/>
      <c r="F36" s="19"/>
    </row>
    <row r="37" spans="1:6" ht="38.25">
      <c r="A37" s="17">
        <v>25</v>
      </c>
      <c r="B37" s="20" t="s">
        <v>41</v>
      </c>
      <c r="C37" s="17" t="s">
        <v>42</v>
      </c>
      <c r="D37" s="17">
        <v>1</v>
      </c>
      <c r="E37" s="19"/>
      <c r="F37" s="19"/>
    </row>
    <row r="38" spans="1:6" ht="18.75">
      <c r="A38" s="55" t="s">
        <v>43</v>
      </c>
      <c r="B38" s="56"/>
      <c r="C38" s="56"/>
      <c r="D38" s="56"/>
      <c r="E38" s="57">
        <f>SUM(F36:F37)</f>
        <v>0</v>
      </c>
      <c r="F38" s="58"/>
    </row>
    <row r="40" spans="1:6">
      <c r="A40" s="12">
        <v>17</v>
      </c>
      <c r="B40" s="22" t="s">
        <v>44</v>
      </c>
      <c r="C40" s="12" t="s">
        <v>8</v>
      </c>
      <c r="D40" s="12">
        <v>1</v>
      </c>
      <c r="E40" s="24"/>
      <c r="F40" s="23"/>
    </row>
    <row r="41" spans="1:6">
      <c r="A41" s="12">
        <v>24</v>
      </c>
      <c r="B41" s="22" t="s">
        <v>45</v>
      </c>
      <c r="C41" s="12" t="s">
        <v>46</v>
      </c>
      <c r="D41" s="12">
        <v>1</v>
      </c>
      <c r="E41" s="23"/>
      <c r="F41" s="23"/>
    </row>
    <row r="42" spans="1:6">
      <c r="A42" s="12">
        <v>26</v>
      </c>
      <c r="B42" s="22" t="s">
        <v>47</v>
      </c>
      <c r="C42" s="12" t="s">
        <v>8</v>
      </c>
      <c r="D42" s="12">
        <v>1</v>
      </c>
      <c r="E42" s="23"/>
      <c r="F42" s="23"/>
    </row>
    <row r="43" spans="1:6">
      <c r="A43" s="12">
        <v>27</v>
      </c>
      <c r="B43" s="22" t="s">
        <v>48</v>
      </c>
      <c r="C43" s="12" t="s">
        <v>8</v>
      </c>
      <c r="D43" s="12">
        <v>1</v>
      </c>
      <c r="E43" s="23"/>
      <c r="F43" s="23"/>
    </row>
    <row r="44" spans="1:6">
      <c r="A44" s="12">
        <v>28</v>
      </c>
      <c r="B44" s="26" t="s">
        <v>49</v>
      </c>
      <c r="C44" s="12" t="s">
        <v>8</v>
      </c>
      <c r="D44" s="12">
        <v>1</v>
      </c>
      <c r="E44" s="27"/>
      <c r="F44" s="23"/>
    </row>
    <row r="45" spans="1:6" ht="18.75">
      <c r="A45" s="49" t="s">
        <v>50</v>
      </c>
      <c r="B45" s="50"/>
      <c r="C45" s="50"/>
      <c r="D45" s="50"/>
      <c r="E45" s="52">
        <f>SUM(F40:F44)</f>
        <v>0</v>
      </c>
      <c r="F45" s="53"/>
    </row>
    <row r="47" spans="1:6" ht="25.5">
      <c r="A47" s="17">
        <v>29</v>
      </c>
      <c r="B47" s="20" t="s">
        <v>51</v>
      </c>
      <c r="C47" s="17" t="s">
        <v>52</v>
      </c>
      <c r="D47" s="17">
        <v>1</v>
      </c>
      <c r="E47" s="41"/>
      <c r="F47" s="41"/>
    </row>
    <row r="48" spans="1:6" ht="38.25">
      <c r="A48" s="17">
        <v>30</v>
      </c>
      <c r="B48" s="20" t="s">
        <v>53</v>
      </c>
      <c r="C48" s="17" t="s">
        <v>52</v>
      </c>
      <c r="D48" s="17">
        <v>1</v>
      </c>
      <c r="E48" s="41"/>
      <c r="F48" s="41"/>
    </row>
    <row r="49" spans="1:6" ht="18.75">
      <c r="A49" s="59" t="s">
        <v>54</v>
      </c>
      <c r="B49" s="60"/>
      <c r="C49" s="60"/>
      <c r="D49" s="60"/>
      <c r="E49" s="61" t="e">
        <f>AVERAGE(F47:F48)</f>
        <v>#DIV/0!</v>
      </c>
      <c r="F49" s="62"/>
    </row>
    <row r="52" spans="1:6">
      <c r="B52" s="54" t="s">
        <v>55</v>
      </c>
      <c r="C52" s="54"/>
      <c r="D52" s="8"/>
      <c r="E52" s="8"/>
      <c r="F52" s="9">
        <f>+E13+E33+E38+E45</f>
        <v>0</v>
      </c>
    </row>
    <row r="53" spans="1:6">
      <c r="B53" s="54" t="s">
        <v>56</v>
      </c>
      <c r="C53" s="54"/>
      <c r="D53" s="8"/>
      <c r="E53" s="8"/>
      <c r="F53" s="9">
        <f>+E20</f>
        <v>0</v>
      </c>
    </row>
    <row r="54" spans="1:6">
      <c r="B54" s="10"/>
      <c r="C54" s="10"/>
      <c r="D54" s="6" t="s">
        <v>57</v>
      </c>
      <c r="E54" s="6"/>
      <c r="F54" s="2">
        <f>(F52+F53)*20%</f>
        <v>0</v>
      </c>
    </row>
    <row r="55" spans="1:6">
      <c r="B55" s="10"/>
      <c r="C55" s="10"/>
      <c r="D55" s="6" t="s">
        <v>58</v>
      </c>
      <c r="E55" s="6"/>
      <c r="F55" s="2">
        <f>(F53+F52)*5%</f>
        <v>0</v>
      </c>
    </row>
    <row r="56" spans="1:6">
      <c r="B56" s="10"/>
      <c r="C56" s="10"/>
      <c r="D56" s="6" t="s">
        <v>59</v>
      </c>
      <c r="E56" s="6"/>
      <c r="F56" s="2">
        <f>(F53+F52)*19%</f>
        <v>0</v>
      </c>
    </row>
    <row r="57" spans="1:6">
      <c r="B57" s="10"/>
      <c r="C57" s="10"/>
      <c r="D57" s="11" t="s">
        <v>60</v>
      </c>
      <c r="E57" s="11"/>
      <c r="F57" s="40">
        <f>+F52+F53+F54+F55+F56</f>
        <v>0</v>
      </c>
    </row>
    <row r="58" spans="1:6">
      <c r="B58" s="7"/>
      <c r="C58" s="7"/>
      <c r="D58" s="7"/>
      <c r="E58" s="7"/>
      <c r="F58" s="7"/>
    </row>
    <row r="59" spans="1:6">
      <c r="B59" s="47" t="s">
        <v>55</v>
      </c>
      <c r="C59" s="47"/>
      <c r="D59" s="29"/>
      <c r="E59" s="29"/>
      <c r="F59" s="30">
        <f>+F52</f>
        <v>0</v>
      </c>
    </row>
    <row r="60" spans="1:6">
      <c r="B60" s="47" t="s">
        <v>61</v>
      </c>
      <c r="C60" s="47"/>
      <c r="D60" s="29"/>
      <c r="E60" s="29"/>
      <c r="F60" s="30">
        <f>+E26</f>
        <v>0</v>
      </c>
    </row>
    <row r="61" spans="1:6">
      <c r="B61" s="31"/>
      <c r="C61" s="31"/>
      <c r="D61" s="29"/>
      <c r="E61" s="32" t="s">
        <v>57</v>
      </c>
      <c r="F61" s="30">
        <f>(F59+F60)*20%</f>
        <v>0</v>
      </c>
    </row>
    <row r="62" spans="1:6">
      <c r="B62" s="31"/>
      <c r="C62" s="31"/>
      <c r="D62" s="29"/>
      <c r="E62" s="32" t="s">
        <v>58</v>
      </c>
      <c r="F62" s="30">
        <f>(F59+F60)*5%</f>
        <v>0</v>
      </c>
    </row>
    <row r="63" spans="1:6">
      <c r="B63" s="31"/>
      <c r="C63" s="31"/>
      <c r="D63" s="29"/>
      <c r="E63" s="32" t="s">
        <v>59</v>
      </c>
      <c r="F63" s="30">
        <f>(F60+F59)*19%</f>
        <v>0</v>
      </c>
    </row>
    <row r="64" spans="1:6">
      <c r="B64" s="29"/>
      <c r="C64" s="29"/>
      <c r="D64" s="29"/>
      <c r="E64" s="33" t="s">
        <v>60</v>
      </c>
      <c r="F64" s="30">
        <f>+F59+F60+F61+F62+F63</f>
        <v>0</v>
      </c>
    </row>
    <row r="66" spans="2:8">
      <c r="B66" s="48" t="s">
        <v>55</v>
      </c>
      <c r="C66" s="48"/>
      <c r="D66" s="35"/>
      <c r="E66" s="35"/>
      <c r="F66" s="38">
        <f>+F52</f>
        <v>0</v>
      </c>
    </row>
    <row r="67" spans="2:8">
      <c r="B67" s="48" t="s">
        <v>62</v>
      </c>
      <c r="C67" s="48"/>
      <c r="D67" s="35"/>
      <c r="E67" s="35"/>
      <c r="F67" s="38">
        <f>+E29</f>
        <v>0</v>
      </c>
    </row>
    <row r="68" spans="2:8">
      <c r="B68" s="36"/>
      <c r="C68" s="36"/>
      <c r="D68" s="35"/>
      <c r="E68" s="37" t="s">
        <v>57</v>
      </c>
      <c r="F68" s="38">
        <f>(F66+F67)*20%</f>
        <v>0</v>
      </c>
    </row>
    <row r="69" spans="2:8">
      <c r="B69" s="36"/>
      <c r="C69" s="36"/>
      <c r="D69" s="35"/>
      <c r="E69" s="37" t="s">
        <v>58</v>
      </c>
      <c r="F69" s="38">
        <f>(F66+F67)*5%</f>
        <v>0</v>
      </c>
    </row>
    <row r="70" spans="2:8">
      <c r="B70" s="36"/>
      <c r="C70" s="36"/>
      <c r="D70" s="35"/>
      <c r="E70" s="37" t="s">
        <v>59</v>
      </c>
      <c r="F70" s="38">
        <f>(F67+F66)*19%</f>
        <v>0</v>
      </c>
    </row>
    <row r="71" spans="2:8">
      <c r="B71" s="35"/>
      <c r="C71" s="35"/>
      <c r="D71" s="35"/>
      <c r="E71" s="39" t="s">
        <v>60</v>
      </c>
      <c r="F71" s="38">
        <f>+F66+F67+F68+F69+F70</f>
        <v>0</v>
      </c>
    </row>
    <row r="73" spans="2:8" ht="60" customHeight="1">
      <c r="B73" s="69" t="s">
        <v>63</v>
      </c>
      <c r="C73" s="70"/>
      <c r="D73" s="70"/>
      <c r="E73" s="70"/>
      <c r="F73" s="70"/>
      <c r="G73" s="70"/>
      <c r="H73" s="71"/>
    </row>
    <row r="74" spans="2:8" ht="15" customHeight="1">
      <c r="B74" s="69" t="s">
        <v>64</v>
      </c>
      <c r="C74" s="70"/>
      <c r="D74" s="70"/>
      <c r="E74" s="70"/>
      <c r="F74" s="70"/>
      <c r="G74" s="70"/>
      <c r="H74" s="71"/>
    </row>
    <row r="75" spans="2:8" ht="15" customHeight="1">
      <c r="B75" s="69" t="s">
        <v>65</v>
      </c>
      <c r="C75" s="70"/>
      <c r="D75" s="70"/>
      <c r="E75" s="70"/>
      <c r="F75" s="70"/>
      <c r="G75" s="70"/>
      <c r="H75" s="71"/>
    </row>
    <row r="76" spans="2:8" ht="30" customHeight="1">
      <c r="B76" s="69" t="s">
        <v>66</v>
      </c>
      <c r="C76" s="70"/>
      <c r="D76" s="70"/>
      <c r="E76" s="70"/>
      <c r="F76" s="70"/>
      <c r="G76" s="70"/>
      <c r="H76" s="70"/>
    </row>
    <row r="77" spans="2:8" ht="30" customHeight="1">
      <c r="B77" s="69" t="s">
        <v>67</v>
      </c>
      <c r="C77" s="70"/>
      <c r="D77" s="70"/>
      <c r="E77" s="70"/>
      <c r="F77" s="70"/>
      <c r="G77" s="70"/>
      <c r="H77" s="71"/>
    </row>
    <row r="78" spans="2:8" ht="60" customHeight="1">
      <c r="B78" s="77" t="s">
        <v>68</v>
      </c>
      <c r="C78" s="78"/>
      <c r="D78" s="78"/>
      <c r="E78" s="78"/>
      <c r="F78" s="78"/>
      <c r="G78" s="78"/>
      <c r="H78" s="79"/>
    </row>
    <row r="79" spans="2:8" ht="15" customHeight="1">
      <c r="B79" s="69" t="s">
        <v>69</v>
      </c>
      <c r="C79" s="70"/>
      <c r="D79" s="70"/>
      <c r="E79" s="70"/>
      <c r="F79" s="70"/>
      <c r="G79" s="70"/>
      <c r="H79" s="71"/>
    </row>
    <row r="80" spans="2:8">
      <c r="B80" s="46"/>
      <c r="C80" s="46"/>
      <c r="D80" s="45"/>
      <c r="E80" s="45"/>
      <c r="F80" s="45"/>
      <c r="G80" s="45"/>
      <c r="H80" s="45"/>
    </row>
    <row r="81" spans="2:8" ht="15" customHeight="1">
      <c r="B81" s="72" t="s">
        <v>70</v>
      </c>
      <c r="C81" s="73"/>
      <c r="D81" s="74"/>
      <c r="E81" s="75"/>
      <c r="F81" s="75"/>
      <c r="G81" s="75"/>
      <c r="H81" s="76"/>
    </row>
    <row r="82" spans="2:8" ht="15" customHeight="1">
      <c r="B82" s="72" t="s">
        <v>71</v>
      </c>
      <c r="C82" s="73"/>
      <c r="D82" s="74"/>
      <c r="E82" s="75"/>
      <c r="F82" s="75"/>
      <c r="G82" s="75"/>
      <c r="H82" s="76"/>
    </row>
    <row r="83" spans="2:8" ht="15" customHeight="1">
      <c r="B83" s="72" t="s">
        <v>72</v>
      </c>
      <c r="C83" s="73"/>
      <c r="D83" s="74"/>
      <c r="E83" s="75"/>
      <c r="F83" s="75"/>
      <c r="G83" s="75"/>
      <c r="H83" s="76"/>
    </row>
    <row r="84" spans="2:8" ht="15" customHeight="1">
      <c r="B84" s="72" t="s">
        <v>73</v>
      </c>
      <c r="C84" s="73"/>
      <c r="D84" s="74"/>
      <c r="E84" s="75"/>
      <c r="F84" s="75"/>
      <c r="G84" s="75"/>
      <c r="H84" s="76"/>
    </row>
  </sheetData>
  <mergeCells count="38">
    <mergeCell ref="B83:C83"/>
    <mergeCell ref="D83:H83"/>
    <mergeCell ref="B84:C84"/>
    <mergeCell ref="D84:H84"/>
    <mergeCell ref="B78:H78"/>
    <mergeCell ref="B79:H79"/>
    <mergeCell ref="B81:C81"/>
    <mergeCell ref="D81:H81"/>
    <mergeCell ref="B82:C82"/>
    <mergeCell ref="D82:H82"/>
    <mergeCell ref="B73:H73"/>
    <mergeCell ref="B74:H74"/>
    <mergeCell ref="B75:H75"/>
    <mergeCell ref="B76:H76"/>
    <mergeCell ref="B77:H77"/>
    <mergeCell ref="A1:F1"/>
    <mergeCell ref="A13:D13"/>
    <mergeCell ref="E13:F13"/>
    <mergeCell ref="A20:D20"/>
    <mergeCell ref="E20:F20"/>
    <mergeCell ref="A26:D26"/>
    <mergeCell ref="E26:F26"/>
    <mergeCell ref="A29:D29"/>
    <mergeCell ref="E29:F29"/>
    <mergeCell ref="A33:D33"/>
    <mergeCell ref="E33:F33"/>
    <mergeCell ref="A38:D38"/>
    <mergeCell ref="E38:F38"/>
    <mergeCell ref="A45:D45"/>
    <mergeCell ref="E45:F45"/>
    <mergeCell ref="A49:D49"/>
    <mergeCell ref="E49:F49"/>
    <mergeCell ref="B67:C67"/>
    <mergeCell ref="B52:C52"/>
    <mergeCell ref="B53:C53"/>
    <mergeCell ref="B59:C59"/>
    <mergeCell ref="B60:C60"/>
    <mergeCell ref="B66:C6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7058e-7a62-46ab-9304-a3c1bef553dd">
      <Terms xmlns="http://schemas.microsoft.com/office/infopath/2007/PartnerControls"/>
    </lcf76f155ced4ddcb4097134ff3c332f>
    <TaxCatchAll xmlns="20c19af0-f2aa-4415-85b1-f9d8ede9dd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317D1D12A0F2418BBF7F9D08A30A96" ma:contentTypeVersion="16" ma:contentTypeDescription="Crear nuevo documento." ma:contentTypeScope="" ma:versionID="c07bb93719551020ef45e5d82a82e2e0">
  <xsd:schema xmlns:xsd="http://www.w3.org/2001/XMLSchema" xmlns:xs="http://www.w3.org/2001/XMLSchema" xmlns:p="http://schemas.microsoft.com/office/2006/metadata/properties" xmlns:ns2="7b97058e-7a62-46ab-9304-a3c1bef553dd" xmlns:ns3="20c19af0-f2aa-4415-85b1-f9d8ede9ddb3" targetNamespace="http://schemas.microsoft.com/office/2006/metadata/properties" ma:root="true" ma:fieldsID="aa798f260b0cc3de9b39cd24ebb9d3cb" ns2:_="" ns3:_="">
    <xsd:import namespace="7b97058e-7a62-46ab-9304-a3c1bef553dd"/>
    <xsd:import namespace="20c19af0-f2aa-4415-85b1-f9d8ede9d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7058e-7a62-46ab-9304-a3c1bef55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6e673bc-ead0-4194-916e-3e42e1e1a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9af0-f2aa-4415-85b1-f9d8ede9d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897866-8ffd-4205-a091-389a5835fc6e}" ma:internalName="TaxCatchAll" ma:showField="CatchAllData" ma:web="20c19af0-f2aa-4415-85b1-f9d8ede9d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0E1414-A2DD-4382-9A9F-2179E97DCAF0}"/>
</file>

<file path=customXml/itemProps2.xml><?xml version="1.0" encoding="utf-8"?>
<ds:datastoreItem xmlns:ds="http://schemas.openxmlformats.org/officeDocument/2006/customXml" ds:itemID="{084C3609-07BB-48E7-B0F1-C4C622C555B7}"/>
</file>

<file path=customXml/itemProps3.xml><?xml version="1.0" encoding="utf-8"?>
<ds:datastoreItem xmlns:ds="http://schemas.openxmlformats.org/officeDocument/2006/customXml" ds:itemID="{1D09D5B0-B042-452E-8426-7BD38610D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Franciscoj.Hernandez</dc:creator>
  <cp:keywords/>
  <dc:description/>
  <cp:lastModifiedBy>Catalina Salazar Acevedo</cp:lastModifiedBy>
  <cp:revision/>
  <dcterms:created xsi:type="dcterms:W3CDTF">2016-08-12T18:52:05Z</dcterms:created>
  <dcterms:modified xsi:type="dcterms:W3CDTF">2023-06-06T00:22:57Z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0x010100E2317D1D12A0F2418BBF7F9D08A30A96</vt:lpwstr>
  </property>
  <property fmtid="{D5CDD505-2E9C-101B-9397-08002B2CF9AE}" pid="3" name="MediaServiceImageTags">
    <vt:lpwstr/>
  </property>
</Properties>
</file>